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/>
  <xr:revisionPtr revIDLastSave="0" documentId="13_ncr:1_{E189BB4A-5843-4F43-AE5A-F86528A5B25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zacunek" sheetId="7" r:id="rId1"/>
    <sheet name="Dystrybucja (2)" sheetId="8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7" l="1"/>
  <c r="P11" i="8" l="1"/>
  <c r="P10" i="8"/>
  <c r="G13" i="8"/>
  <c r="M12" i="8"/>
  <c r="N12" i="8" s="1"/>
  <c r="P12" i="8" s="1"/>
  <c r="M11" i="8"/>
  <c r="N11" i="8" s="1"/>
  <c r="M10" i="8"/>
  <c r="N10" i="8" s="1"/>
  <c r="M9" i="8"/>
  <c r="N9" i="8" s="1"/>
  <c r="P9" i="8" s="1"/>
  <c r="M8" i="8"/>
  <c r="L8" i="8"/>
  <c r="M7" i="8"/>
  <c r="L7" i="8"/>
  <c r="L13" i="8" l="1"/>
  <c r="M13" i="8"/>
  <c r="N7" i="8"/>
  <c r="P7" i="8" s="1"/>
  <c r="N8" i="8"/>
  <c r="N13" i="8" l="1"/>
  <c r="P8" i="8"/>
  <c r="L1" i="8"/>
  <c r="P1" i="8"/>
  <c r="M1" i="8"/>
</calcChain>
</file>

<file path=xl/sharedStrings.xml><?xml version="1.0" encoding="utf-8"?>
<sst xmlns="http://schemas.openxmlformats.org/spreadsheetml/2006/main" count="79" uniqueCount="58">
  <si>
    <t>LP</t>
  </si>
  <si>
    <t>Adres</t>
  </si>
  <si>
    <t>Wydział Ekonomiczny</t>
  </si>
  <si>
    <t>ul. Armii Krajowej 119-121, 81-824 Sopot</t>
  </si>
  <si>
    <t>Dom Studencki nr 7</t>
  </si>
  <si>
    <t>ul. Armii Krajowej 111,                         81-824 Sopot</t>
  </si>
  <si>
    <t>Wydział Biologii UG</t>
  </si>
  <si>
    <t>Wydział Biotechnologii UG</t>
  </si>
  <si>
    <t>ul. Antoniego Abrahama 58, 80-307 Gdańsk</t>
  </si>
  <si>
    <t>Wydział Chemii UG</t>
  </si>
  <si>
    <t>ul. Wita Stwosza 63,                                      80-308 Gdańsk</t>
  </si>
  <si>
    <t>SUMA</t>
  </si>
  <si>
    <t>ul. Wita Stwosza 59,                                          80-308 Gdańsk</t>
  </si>
  <si>
    <t>W 5.1</t>
  </si>
  <si>
    <t>W 4</t>
  </si>
  <si>
    <t>W 3.6</t>
  </si>
  <si>
    <t>W 1.1</t>
  </si>
  <si>
    <t>Planowane zużycie paliwa gazowego  12 m-c             /kWh/</t>
  </si>
  <si>
    <t xml:space="preserve"> /zł(m-c)/</t>
  </si>
  <si>
    <t xml:space="preserve"> /zł(kWh) za h/</t>
  </si>
  <si>
    <t xml:space="preserve"> /zł/kWh/</t>
  </si>
  <si>
    <t>Stawki opłat dystrybucyjnych paliwa gazowego wg. TARYFY NR 6 - POLSKA SPÓŁKA GAZOWNICTWA</t>
  </si>
  <si>
    <t>Nazwa ujęcia                                                      /punktu poboru</t>
  </si>
  <si>
    <t>Nazwa ujęcia                             /punktu poboru</t>
  </si>
  <si>
    <t>Planowana grupa taryfowa</t>
  </si>
  <si>
    <t>Planowana moc zamówiona/umowna            /kW/h/</t>
  </si>
  <si>
    <t>Zmienna opłata przesyłowa 12 m-c                                                                     /netto/</t>
  </si>
  <si>
    <t>Suma opłat przesyłowych                                                                       12 m-c                                       (stała + zmienna)                    /netto/</t>
  </si>
  <si>
    <t>Stała opłata przesyłowa 12 m-c /netto/</t>
  </si>
  <si>
    <t>Stawki opłaty zmiennej                                   /netto/</t>
  </si>
  <si>
    <t>Stawki opłaty stałej                      /netto/</t>
  </si>
  <si>
    <t>dot. gazu ziemnego wysokometanowego</t>
  </si>
  <si>
    <t>Szacunek został sporządzony na podstawie:</t>
  </si>
  <si>
    <r>
      <rPr>
        <b/>
        <sz val="11"/>
        <color theme="0"/>
        <rFont val="Calibri"/>
        <family val="2"/>
        <charset val="238"/>
        <scheme val="minor"/>
      </rPr>
      <t>.</t>
    </r>
    <r>
      <rPr>
        <b/>
        <sz val="11"/>
        <color theme="1"/>
        <rFont val="Calibri"/>
        <family val="2"/>
        <charset val="238"/>
        <scheme val="minor"/>
      </rPr>
      <t>- danych uzyskanych od OPEC</t>
    </r>
  </si>
  <si>
    <r>
      <rPr>
        <b/>
        <sz val="11"/>
        <color theme="0"/>
        <rFont val="Calibri"/>
        <family val="2"/>
        <charset val="238"/>
        <scheme val="minor"/>
      </rPr>
      <t>.</t>
    </r>
    <r>
      <rPr>
        <b/>
        <sz val="11"/>
        <color theme="1"/>
        <rFont val="Calibri"/>
        <family val="2"/>
        <charset val="238"/>
        <scheme val="minor"/>
      </rPr>
      <t>- TARYFY NR 6 DLA USŁUG DYSTRYBUCJI PALIW GAZOWYCH I USŁUG REGAZYFIKACJI SKROPLONEGO GAZU ZIEMNEGO Polskiej Spółki Gazownictwa sp. z o.o. z dnia 01.10.2018 r. - stawki dystrybucyjne,</t>
    </r>
  </si>
  <si>
    <r>
      <rPr>
        <b/>
        <sz val="11"/>
        <color theme="0"/>
        <rFont val="Calibri"/>
        <family val="2"/>
        <charset val="238"/>
        <scheme val="minor"/>
      </rPr>
      <t>.</t>
    </r>
    <r>
      <rPr>
        <b/>
        <sz val="11"/>
        <color theme="1"/>
        <rFont val="Calibri"/>
        <family val="2"/>
        <charset val="238"/>
        <scheme val="minor"/>
      </rPr>
      <t>- danych oraz paraemtrów ujęcięć punktów poboru paliwa gazowego UG wynikających z faktur oraz umów z obecnymi dostawcami.</t>
    </r>
  </si>
  <si>
    <r>
      <t xml:space="preserve">Koszt dystrybucji Paliwa Gazowego w 12 m-c -    </t>
    </r>
    <r>
      <rPr>
        <b/>
        <sz val="11"/>
        <color theme="1"/>
        <rFont val="Calibri"/>
        <family val="2"/>
        <charset val="238"/>
        <scheme val="minor"/>
      </rPr>
      <t>103 852,80 zł netto</t>
    </r>
  </si>
  <si>
    <r>
      <t xml:space="preserve">Koszt dystrybucji Paliwa Gazowego w 36 m-c - </t>
    </r>
    <r>
      <rPr>
        <b/>
        <sz val="11"/>
        <color theme="1"/>
        <rFont val="Calibri"/>
        <family val="2"/>
        <charset val="238"/>
        <scheme val="minor"/>
      </rPr>
      <t>311 558,40zł netto</t>
    </r>
  </si>
  <si>
    <t>Biblioteka Ekonomiczna UG</t>
  </si>
  <si>
    <t>ul. Armii Krajowej 110,                                                     80-824 Sopot</t>
  </si>
  <si>
    <t xml:space="preserve"> </t>
  </si>
  <si>
    <t>Ilość miesięcy</t>
  </si>
  <si>
    <t>Moc zamówiona/umowna            /kWh/h/</t>
  </si>
  <si>
    <t>Dom Studencki mr 8/           Biblioteka Ekonomiczna UG</t>
  </si>
  <si>
    <t>ul. Armii Krajowej 111, 81-824 Sopot</t>
  </si>
  <si>
    <t>ul. Wita Stwosza 59,  80-308 Gdańsk</t>
  </si>
  <si>
    <t>ul. Wita Stwosza 63, 80-308 Gdańsk</t>
  </si>
  <si>
    <t>Najkorzystniejsza Grupa Taryfowa</t>
  </si>
  <si>
    <t>Cena /zł/  za dostawę Paliwa Gazowego w okresie 36 m-c                                        /netto/</t>
  </si>
  <si>
    <t>Planowane zużycie Paliwa Gazowego w okresie 36 m-c                           /kWh/</t>
  </si>
  <si>
    <t>Cena /zł/ za dystrybucję oraz dostawę paliwa gazowego w okresie 36 m-c                                                     /netto/</t>
  </si>
  <si>
    <t>Kwota podatku VAT</t>
  </si>
  <si>
    <t>Cena /zł/ za dystrybucję oraz dostawę paliwa gazowego w okresie 36 m-c                                                     /brutto/</t>
  </si>
  <si>
    <t>Nr</t>
  </si>
  <si>
    <t>ul. 1 Maja 12, 81-828 Sopot/                             ul. Armii Krajowej 110, 81-824 Sopot</t>
  </si>
  <si>
    <t>Cena /zł/ za dystrybucję Paliwa Gazowego - PSG w okresie 36 m-c                                  /netto/</t>
  </si>
  <si>
    <t>Cena jednostkowa /zł/ za kWh  za dostawę Paliwa Gazowego                                     /netto/</t>
  </si>
  <si>
    <r>
      <t xml:space="preserve">Załącznik nr 1A do Specyfikacji Istotnych Warunków Zamówienia - postępowanie nr A120-211-21/19/SK                                                                                                                           Formularz cenowy - załącznik nr 1A                                                                                              
</t>
    </r>
    <r>
      <rPr>
        <b/>
        <sz val="24"/>
        <color theme="1"/>
        <rFont val="Calibri"/>
        <family val="2"/>
        <charset val="238"/>
        <scheme val="minor"/>
      </rPr>
      <t>Oferta ma być podpisana kwalifikowanym podpisem elektronicznym, przez osobę(y) uprawnioną(e) do składania oświadczeń woli w imieniu Wykonawcy, zgodnie z formą reprezentacji Wykonawcy określoną w dokumencie rejestracyjnym (ewidencyjnym), właściwym dla formy organizacyjnej Wykonawcy lub pełnomocnika.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</si>
</sst>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#,##0.00\ &quot;zł&quot;"/>
    <numFmt numFmtId="166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right" vertical="center" wrapText="1" indent="2"/>
    </xf>
    <xf numFmtId="0" fontId="7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wrapText="1" inden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 wrapText="1" inden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Font="1" applyBorder="1" applyAlignment="1" applyProtection="1">
      <alignment horizontal="right" vertical="center" indent="2"/>
      <protection locked="0"/>
    </xf>
    <xf numFmtId="0" fontId="0" fillId="0" borderId="1" xfId="0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right" vertical="center" indent="1"/>
    </xf>
    <xf numFmtId="165" fontId="0" fillId="0" borderId="2" xfId="0" applyNumberFormat="1" applyBorder="1" applyAlignment="1">
      <alignment horizontal="right" vertical="center" indent="1"/>
    </xf>
    <xf numFmtId="0" fontId="6" fillId="2" borderId="4" xfId="0" applyFont="1" applyFill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right" vertical="center" indent="1"/>
    </xf>
    <xf numFmtId="165" fontId="6" fillId="0" borderId="5" xfId="0" applyNumberFormat="1" applyFont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164" fontId="0" fillId="0" borderId="6" xfId="0" applyNumberFormat="1" applyFont="1" applyBorder="1" applyAlignment="1" applyProtection="1">
      <alignment horizontal="right" vertical="center" indent="2"/>
      <protection locked="0"/>
    </xf>
    <xf numFmtId="164" fontId="8" fillId="0" borderId="3" xfId="0" applyNumberFormat="1" applyFont="1" applyBorder="1" applyAlignment="1" applyProtection="1">
      <alignment horizontal="right" vertical="center" indent="2"/>
      <protection locked="0"/>
    </xf>
    <xf numFmtId="0" fontId="5" fillId="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left" vertical="center" indent="1"/>
    </xf>
    <xf numFmtId="0" fontId="5" fillId="3" borderId="12" xfId="0" applyFont="1" applyFill="1" applyBorder="1" applyAlignment="1">
      <alignment horizontal="left" vertical="center" wrapText="1" indent="1"/>
    </xf>
    <xf numFmtId="0" fontId="5" fillId="3" borderId="12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164" fontId="5" fillId="3" borderId="12" xfId="0" applyNumberFormat="1" applyFont="1" applyFill="1" applyBorder="1" applyAlignment="1">
      <alignment horizontal="right" vertical="center" wrapText="1" indent="2"/>
    </xf>
    <xf numFmtId="0" fontId="0" fillId="0" borderId="12" xfId="0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5" fontId="0" fillId="0" borderId="12" xfId="0" applyNumberFormat="1" applyBorder="1" applyAlignment="1">
      <alignment horizontal="right" vertical="center" indent="1"/>
    </xf>
    <xf numFmtId="165" fontId="0" fillId="0" borderId="13" xfId="0" applyNumberFormat="1" applyBorder="1" applyAlignment="1">
      <alignment horizontal="right" vertical="center" indent="1"/>
    </xf>
    <xf numFmtId="0" fontId="6" fillId="2" borderId="8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left" vertical="center" indent="1"/>
    </xf>
    <xf numFmtId="0" fontId="0" fillId="0" borderId="6" xfId="0" applyBorder="1" applyAlignment="1">
      <alignment horizontal="left" vertical="center" wrapText="1" inden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0" fillId="2" borderId="16" xfId="0" applyFill="1" applyBorder="1"/>
    <xf numFmtId="0" fontId="0" fillId="2" borderId="14" xfId="0" applyFill="1" applyBorder="1"/>
    <xf numFmtId="0" fontId="0" fillId="2" borderId="9" xfId="0" applyFill="1" applyBorder="1"/>
    <xf numFmtId="0" fontId="0" fillId="0" borderId="0" xfId="0" applyAlignment="1">
      <alignment vertical="center"/>
    </xf>
    <xf numFmtId="165" fontId="0" fillId="0" borderId="0" xfId="0" applyNumberFormat="1"/>
    <xf numFmtId="165" fontId="0" fillId="0" borderId="1" xfId="0" applyNumberFormat="1" applyBorder="1" applyAlignment="1">
      <alignment horizontal="right" vertical="center" wrapText="1" indent="1"/>
    </xf>
    <xf numFmtId="165" fontId="0" fillId="0" borderId="1" xfId="0" applyNumberFormat="1" applyFill="1" applyBorder="1" applyAlignment="1">
      <alignment horizontal="right" vertical="center" wrapText="1" indent="1"/>
    </xf>
    <xf numFmtId="165" fontId="0" fillId="0" borderId="6" xfId="0" applyNumberFormat="1" applyBorder="1" applyAlignment="1">
      <alignment horizontal="right" vertical="center" wrapText="1" indent="1"/>
    </xf>
    <xf numFmtId="4" fontId="0" fillId="0" borderId="0" xfId="0" applyNumberFormat="1"/>
    <xf numFmtId="0" fontId="4" fillId="3" borderId="1" xfId="0" applyFont="1" applyFill="1" applyBorder="1" applyAlignment="1">
      <alignment horizontal="left" vertical="center" indent="1"/>
    </xf>
    <xf numFmtId="0" fontId="4" fillId="3" borderId="1" xfId="0" applyFont="1" applyFill="1" applyBorder="1" applyAlignment="1">
      <alignment horizontal="left" vertical="center" wrapText="1" indent="1"/>
    </xf>
    <xf numFmtId="165" fontId="4" fillId="0" borderId="1" xfId="0" applyNumberFormat="1" applyFont="1" applyBorder="1" applyAlignment="1">
      <alignment horizontal="right" vertical="center" indent="1"/>
    </xf>
    <xf numFmtId="165" fontId="6" fillId="0" borderId="24" xfId="0" applyNumberFormat="1" applyFont="1" applyBorder="1" applyAlignment="1">
      <alignment horizontal="right" vertical="center" indent="1"/>
    </xf>
    <xf numFmtId="165" fontId="4" fillId="0" borderId="21" xfId="0" applyNumberFormat="1" applyFont="1" applyBorder="1" applyAlignment="1">
      <alignment horizontal="right" vertical="center" indent="1"/>
    </xf>
    <xf numFmtId="165" fontId="4" fillId="0" borderId="22" xfId="0" applyNumberFormat="1" applyFont="1" applyBorder="1" applyAlignment="1">
      <alignment horizontal="right" vertical="center" indent="1"/>
    </xf>
    <xf numFmtId="4" fontId="5" fillId="3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65" fontId="6" fillId="3" borderId="20" xfId="0" applyNumberFormat="1" applyFont="1" applyFill="1" applyBorder="1" applyAlignment="1">
      <alignment horizontal="right" vertical="center" indent="1"/>
    </xf>
    <xf numFmtId="165" fontId="8" fillId="0" borderId="20" xfId="0" applyNumberFormat="1" applyFont="1" applyBorder="1" applyAlignment="1" applyProtection="1">
      <alignment horizontal="right" vertical="center" indent="1"/>
      <protection locked="0"/>
    </xf>
    <xf numFmtId="166" fontId="0" fillId="0" borderId="21" xfId="0" applyNumberFormat="1" applyBorder="1" applyAlignment="1">
      <alignment horizontal="center" vertical="center"/>
    </xf>
    <xf numFmtId="4" fontId="5" fillId="3" borderId="22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right" vertical="center" wrapText="1" indent="1"/>
    </xf>
    <xf numFmtId="165" fontId="0" fillId="0" borderId="23" xfId="0" applyNumberFormat="1" applyBorder="1" applyAlignment="1">
      <alignment horizontal="right" vertical="center" wrapText="1" indent="1"/>
    </xf>
    <xf numFmtId="165" fontId="4" fillId="0" borderId="3" xfId="0" applyNumberFormat="1" applyFont="1" applyBorder="1" applyAlignment="1">
      <alignment horizontal="right" vertical="center" indent="1"/>
    </xf>
    <xf numFmtId="0" fontId="3" fillId="4" borderId="21" xfId="0" applyFont="1" applyFill="1" applyBorder="1" applyAlignment="1">
      <alignment horizontal="left" vertical="center" indent="1"/>
    </xf>
    <xf numFmtId="0" fontId="3" fillId="4" borderId="21" xfId="0" applyFont="1" applyFill="1" applyBorder="1" applyAlignment="1">
      <alignment horizontal="left" vertical="center" wrapText="1" indent="1"/>
    </xf>
    <xf numFmtId="0" fontId="9" fillId="4" borderId="21" xfId="0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/>
    </xf>
    <xf numFmtId="166" fontId="0" fillId="4" borderId="21" xfId="0" applyNumberForma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indent="1"/>
    </xf>
    <xf numFmtId="0" fontId="3" fillId="4" borderId="1" xfId="0" applyFont="1" applyFill="1" applyBorder="1" applyAlignment="1">
      <alignment horizontal="left" vertical="center" wrapText="1" indent="1"/>
    </xf>
    <xf numFmtId="0" fontId="5" fillId="4" borderId="1" xfId="0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indent="1"/>
    </xf>
    <xf numFmtId="0" fontId="0" fillId="4" borderId="1" xfId="0" applyFill="1" applyBorder="1" applyAlignment="1">
      <alignment horizontal="left" vertical="center" wrapText="1" indent="1"/>
    </xf>
    <xf numFmtId="0" fontId="0" fillId="4" borderId="1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left" vertical="center" indent="1"/>
    </xf>
    <xf numFmtId="0" fontId="0" fillId="4" borderId="22" xfId="0" applyFill="1" applyBorder="1" applyAlignment="1">
      <alignment horizontal="left" vertical="center" wrapText="1" indent="1"/>
    </xf>
    <xf numFmtId="0" fontId="0" fillId="4" borderId="22" xfId="0" applyFill="1" applyBorder="1" applyAlignment="1">
      <alignment horizontal="center" vertical="center" wrapText="1"/>
    </xf>
    <xf numFmtId="4" fontId="5" fillId="4" borderId="22" xfId="0" applyNumberFormat="1" applyFont="1" applyFill="1" applyBorder="1" applyAlignment="1">
      <alignment horizontal="center" vertical="center" wrapText="1"/>
    </xf>
    <xf numFmtId="4" fontId="8" fillId="4" borderId="20" xfId="0" applyNumberFormat="1" applyFont="1" applyFill="1" applyBorder="1" applyAlignment="1" applyProtection="1">
      <alignment horizontal="center" vertical="center"/>
      <protection locked="0"/>
    </xf>
    <xf numFmtId="165" fontId="8" fillId="4" borderId="19" xfId="0" applyNumberFormat="1" applyFont="1" applyFill="1" applyBorder="1" applyAlignment="1" applyProtection="1">
      <alignment horizontal="right" vertical="center" indent="1"/>
      <protection locked="0"/>
    </xf>
    <xf numFmtId="0" fontId="3" fillId="4" borderId="27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8" xfId="0" applyFont="1" applyBorder="1" applyAlignment="1">
      <alignment vertical="top"/>
    </xf>
    <xf numFmtId="0" fontId="0" fillId="0" borderId="18" xfId="0" applyBorder="1" applyAlignment="1"/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1" xfId="0" applyBorder="1" applyAlignment="1">
      <alignment horizontal="right" vertical="center" wrapText="1" indent="1"/>
    </xf>
    <xf numFmtId="0" fontId="0" fillId="0" borderId="1" xfId="0" applyBorder="1" applyAlignment="1">
      <alignment horizontal="right" vertical="center" wrapText="1" indent="1"/>
    </xf>
    <xf numFmtId="0" fontId="0" fillId="0" borderId="22" xfId="0" applyBorder="1" applyAlignment="1">
      <alignment horizontal="right" vertical="center" wrapText="1" inden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4" borderId="19" xfId="0" applyFont="1" applyFill="1" applyBorder="1" applyAlignment="1">
      <alignment horizontal="right" vertical="center" wrapText="1" indent="1"/>
    </xf>
    <xf numFmtId="0" fontId="8" fillId="4" borderId="25" xfId="0" applyFont="1" applyFill="1" applyBorder="1" applyAlignment="1">
      <alignment horizontal="right" vertical="center" wrapText="1" indent="1"/>
    </xf>
    <xf numFmtId="0" fontId="0" fillId="0" borderId="20" xfId="0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/>
    <xf numFmtId="0" fontId="6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Q20"/>
  <sheetViews>
    <sheetView tabSelected="1" topLeftCell="G1" zoomScaleNormal="100" workbookViewId="0">
      <selection activeCell="E6" sqref="E6:E7"/>
    </sheetView>
  </sheetViews>
  <sheetFormatPr defaultRowHeight="15" x14ac:dyDescent="0.25"/>
  <cols>
    <col min="1" max="1" width="11" customWidth="1"/>
    <col min="2" max="2" width="8.140625" customWidth="1"/>
    <col min="3" max="3" width="8.28515625" customWidth="1"/>
    <col min="4" max="4" width="30" customWidth="1"/>
    <col min="5" max="5" width="40.28515625" customWidth="1"/>
    <col min="6" max="7" width="21.85546875" customWidth="1"/>
    <col min="8" max="8" width="25.5703125" customWidth="1"/>
    <col min="9" max="9" width="24.42578125" customWidth="1"/>
    <col min="10" max="10" width="27.7109375" customWidth="1"/>
    <col min="11" max="11" width="28.5703125" customWidth="1"/>
    <col min="12" max="12" width="31.28515625" customWidth="1"/>
    <col min="13" max="14" width="28.28515625" customWidth="1"/>
    <col min="15" max="15" width="28.42578125" customWidth="1"/>
    <col min="17" max="17" width="10.7109375" customWidth="1"/>
    <col min="19" max="19" width="18.28515625" customWidth="1"/>
    <col min="20" max="21" width="26.42578125" customWidth="1"/>
    <col min="22" max="22" width="18.140625" customWidth="1"/>
  </cols>
  <sheetData>
    <row r="1" spans="2:17" x14ac:dyDescent="0.25">
      <c r="J1" s="49"/>
      <c r="K1" s="49"/>
      <c r="L1">
        <v>12</v>
      </c>
      <c r="M1" s="53"/>
      <c r="N1" s="53"/>
      <c r="O1" s="49"/>
    </row>
    <row r="4" spans="2:17" ht="336.75" customHeight="1" x14ac:dyDescent="0.25">
      <c r="C4" s="104" t="s">
        <v>57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2:17" ht="39.75" customHeight="1" thickBot="1" x14ac:dyDescent="0.3">
      <c r="B5" s="97" t="s">
        <v>53</v>
      </c>
      <c r="C5" s="99">
        <v>1</v>
      </c>
      <c r="D5" s="100">
        <v>2</v>
      </c>
      <c r="E5" s="100">
        <v>3</v>
      </c>
      <c r="F5" s="100">
        <v>4</v>
      </c>
      <c r="G5" s="100">
        <v>5</v>
      </c>
      <c r="H5" s="100">
        <v>6</v>
      </c>
      <c r="I5" s="100">
        <v>7</v>
      </c>
      <c r="J5" s="100">
        <v>8</v>
      </c>
      <c r="K5" s="100">
        <v>9</v>
      </c>
      <c r="L5" s="100">
        <v>10</v>
      </c>
      <c r="M5" s="100">
        <v>11</v>
      </c>
      <c r="N5" s="100">
        <v>12</v>
      </c>
      <c r="O5" s="100">
        <v>13</v>
      </c>
    </row>
    <row r="6" spans="2:17" ht="50.25" customHeight="1" x14ac:dyDescent="0.25">
      <c r="B6" s="98">
        <v>1</v>
      </c>
      <c r="C6" s="102" t="s">
        <v>0</v>
      </c>
      <c r="D6" s="102" t="s">
        <v>22</v>
      </c>
      <c r="E6" s="102" t="s">
        <v>1</v>
      </c>
      <c r="F6" s="102" t="s">
        <v>42</v>
      </c>
      <c r="G6" s="102" t="s">
        <v>41</v>
      </c>
      <c r="H6" s="102" t="s">
        <v>49</v>
      </c>
      <c r="I6" s="102" t="s">
        <v>47</v>
      </c>
      <c r="J6" s="102" t="s">
        <v>55</v>
      </c>
      <c r="K6" s="102" t="s">
        <v>56</v>
      </c>
      <c r="L6" s="102" t="s">
        <v>48</v>
      </c>
      <c r="M6" s="102" t="s">
        <v>50</v>
      </c>
      <c r="N6" s="102" t="s">
        <v>51</v>
      </c>
      <c r="O6" s="102" t="s">
        <v>52</v>
      </c>
    </row>
    <row r="7" spans="2:17" ht="81" customHeight="1" thickBot="1" x14ac:dyDescent="0.3">
      <c r="B7" s="98">
        <v>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17"/>
      <c r="O7" s="103"/>
    </row>
    <row r="8" spans="2:17" ht="30.75" customHeight="1" thickBot="1" x14ac:dyDescent="0.3">
      <c r="B8" s="96">
        <v>3</v>
      </c>
      <c r="C8" s="92">
        <v>1</v>
      </c>
      <c r="D8" s="74" t="s">
        <v>2</v>
      </c>
      <c r="E8" s="75" t="s">
        <v>3</v>
      </c>
      <c r="F8" s="76">
        <v>680</v>
      </c>
      <c r="G8" s="77">
        <v>36</v>
      </c>
      <c r="H8" s="78">
        <v>6918000</v>
      </c>
      <c r="I8" s="69"/>
      <c r="J8" s="58"/>
      <c r="K8" s="110"/>
      <c r="L8" s="72"/>
      <c r="M8" s="73"/>
      <c r="N8" s="73"/>
      <c r="O8" s="16"/>
      <c r="Q8" s="49"/>
    </row>
    <row r="9" spans="2:17" ht="30.75" customHeight="1" thickBot="1" x14ac:dyDescent="0.3">
      <c r="B9" s="96">
        <v>4</v>
      </c>
      <c r="C9" s="93">
        <v>2</v>
      </c>
      <c r="D9" s="79" t="s">
        <v>4</v>
      </c>
      <c r="E9" s="80" t="s">
        <v>44</v>
      </c>
      <c r="F9" s="81">
        <v>274</v>
      </c>
      <c r="G9" s="81">
        <v>36</v>
      </c>
      <c r="H9" s="82">
        <v>2273541</v>
      </c>
      <c r="I9" s="60"/>
      <c r="J9" s="56"/>
      <c r="K9" s="111"/>
      <c r="L9" s="50"/>
      <c r="M9" s="73"/>
      <c r="N9" s="73"/>
      <c r="O9" s="16"/>
      <c r="Q9" s="49"/>
    </row>
    <row r="10" spans="2:17" ht="30.75" thickBot="1" x14ac:dyDescent="0.3">
      <c r="B10" s="96">
        <v>5</v>
      </c>
      <c r="C10" s="93">
        <v>3</v>
      </c>
      <c r="D10" s="80" t="s">
        <v>43</v>
      </c>
      <c r="E10" s="101" t="s">
        <v>54</v>
      </c>
      <c r="F10" s="81">
        <v>439</v>
      </c>
      <c r="G10" s="81">
        <v>36</v>
      </c>
      <c r="H10" s="82">
        <v>3231150</v>
      </c>
      <c r="I10" s="60"/>
      <c r="J10" s="56"/>
      <c r="K10" s="111"/>
      <c r="L10" s="50"/>
      <c r="M10" s="73"/>
      <c r="N10" s="73"/>
      <c r="O10" s="16"/>
      <c r="Q10" s="49"/>
    </row>
    <row r="11" spans="2:17" ht="30.75" customHeight="1" thickBot="1" x14ac:dyDescent="0.3">
      <c r="B11" s="96">
        <v>6</v>
      </c>
      <c r="C11" s="94">
        <v>4</v>
      </c>
      <c r="D11" s="83" t="s">
        <v>6</v>
      </c>
      <c r="E11" s="84" t="s">
        <v>45</v>
      </c>
      <c r="F11" s="85">
        <v>132</v>
      </c>
      <c r="G11" s="85">
        <v>36</v>
      </c>
      <c r="H11" s="82">
        <v>39312</v>
      </c>
      <c r="I11" s="60"/>
      <c r="J11" s="56"/>
      <c r="K11" s="111"/>
      <c r="L11" s="50" t="s">
        <v>40</v>
      </c>
      <c r="M11" s="73"/>
      <c r="N11" s="73"/>
      <c r="O11" s="16"/>
      <c r="Q11" s="49"/>
    </row>
    <row r="12" spans="2:17" ht="30.75" thickBot="1" x14ac:dyDescent="0.3">
      <c r="B12" s="96">
        <v>7</v>
      </c>
      <c r="C12" s="94">
        <v>5</v>
      </c>
      <c r="D12" s="83" t="s">
        <v>7</v>
      </c>
      <c r="E12" s="84" t="s">
        <v>8</v>
      </c>
      <c r="F12" s="85">
        <v>112</v>
      </c>
      <c r="G12" s="85">
        <v>36</v>
      </c>
      <c r="H12" s="82">
        <v>38343</v>
      </c>
      <c r="I12" s="60"/>
      <c r="J12" s="56"/>
      <c r="K12" s="111"/>
      <c r="L12" s="50"/>
      <c r="M12" s="73"/>
      <c r="N12" s="73"/>
      <c r="O12" s="16"/>
      <c r="Q12" s="49"/>
    </row>
    <row r="13" spans="2:17" ht="35.25" customHeight="1" thickBot="1" x14ac:dyDescent="0.3">
      <c r="B13" s="96">
        <v>8</v>
      </c>
      <c r="C13" s="95">
        <v>6</v>
      </c>
      <c r="D13" s="86" t="s">
        <v>9</v>
      </c>
      <c r="E13" s="87" t="s">
        <v>46</v>
      </c>
      <c r="F13" s="88">
        <v>219</v>
      </c>
      <c r="G13" s="88">
        <v>36</v>
      </c>
      <c r="H13" s="89">
        <v>3306</v>
      </c>
      <c r="I13" s="70"/>
      <c r="J13" s="59"/>
      <c r="K13" s="112"/>
      <c r="L13" s="71"/>
      <c r="M13" s="73"/>
      <c r="N13" s="73"/>
      <c r="O13" s="16"/>
      <c r="Q13" s="49"/>
    </row>
    <row r="14" spans="2:17" ht="51.75" customHeight="1" thickBot="1" x14ac:dyDescent="0.3">
      <c r="B14" s="96">
        <v>9</v>
      </c>
      <c r="C14" s="115" t="s">
        <v>11</v>
      </c>
      <c r="D14" s="115"/>
      <c r="E14" s="115"/>
      <c r="F14" s="115"/>
      <c r="G14" s="116"/>
      <c r="H14" s="90">
        <f>SUM(H8:H13)</f>
        <v>12503652</v>
      </c>
      <c r="I14" s="90"/>
      <c r="J14" s="68"/>
      <c r="K14" s="91"/>
      <c r="L14" s="67"/>
      <c r="M14" s="57"/>
      <c r="N14" s="57"/>
      <c r="O14" s="16"/>
    </row>
    <row r="15" spans="2:17" ht="48" customHeight="1" x14ac:dyDescent="0.25">
      <c r="C15" s="106"/>
      <c r="D15" s="106"/>
      <c r="E15" s="106"/>
      <c r="F15" s="107"/>
      <c r="G15" s="61"/>
    </row>
    <row r="16" spans="2:17" ht="45" customHeight="1" x14ac:dyDescent="0.25">
      <c r="C16" s="118"/>
      <c r="D16" s="119"/>
      <c r="E16" s="119"/>
      <c r="F16" s="119"/>
      <c r="G16" s="65"/>
      <c r="H16" s="65"/>
      <c r="I16" s="65"/>
      <c r="J16" s="65"/>
      <c r="K16" s="65"/>
      <c r="L16" s="65"/>
      <c r="M16" s="65"/>
      <c r="N16" s="65"/>
    </row>
    <row r="17" spans="3:14" ht="46.5" customHeight="1" x14ac:dyDescent="0.25">
      <c r="C17" s="120"/>
      <c r="D17" s="119"/>
      <c r="E17" s="119"/>
      <c r="F17" s="119"/>
      <c r="G17" s="66"/>
      <c r="H17" s="66"/>
      <c r="I17" s="66"/>
      <c r="J17" s="66"/>
      <c r="K17" s="66"/>
      <c r="L17" s="66"/>
      <c r="M17" s="66"/>
      <c r="N17" s="66"/>
    </row>
    <row r="18" spans="3:14" ht="40.5" customHeight="1" x14ac:dyDescent="0.25">
      <c r="C18" s="113"/>
      <c r="D18" s="114"/>
      <c r="E18" s="114"/>
      <c r="F18" s="114"/>
      <c r="G18" s="63"/>
      <c r="H18" s="63"/>
      <c r="I18" s="63"/>
      <c r="J18" s="63"/>
      <c r="K18" s="63"/>
      <c r="L18" s="63"/>
      <c r="M18" s="63"/>
      <c r="N18" s="63"/>
    </row>
    <row r="19" spans="3:14" ht="38.25" customHeight="1" x14ac:dyDescent="0.25">
      <c r="C19" s="108"/>
      <c r="D19" s="109"/>
      <c r="E19" s="109"/>
      <c r="F19" s="109"/>
      <c r="G19" s="64"/>
      <c r="H19" s="64"/>
      <c r="I19" s="64"/>
      <c r="J19" s="64"/>
      <c r="K19" s="64"/>
      <c r="L19" s="64"/>
      <c r="M19" s="64"/>
      <c r="N19" s="64"/>
    </row>
    <row r="20" spans="3:14" ht="194.25" customHeight="1" x14ac:dyDescent="0.25"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62"/>
    </row>
  </sheetData>
  <mergeCells count="22">
    <mergeCell ref="C18:F18"/>
    <mergeCell ref="I6:I7"/>
    <mergeCell ref="C14:G14"/>
    <mergeCell ref="N6:N7"/>
    <mergeCell ref="C16:F16"/>
    <mergeCell ref="C17:F17"/>
    <mergeCell ref="O6:O7"/>
    <mergeCell ref="C4:O4"/>
    <mergeCell ref="C20:M20"/>
    <mergeCell ref="M6:M7"/>
    <mergeCell ref="C6:C7"/>
    <mergeCell ref="D6:D7"/>
    <mergeCell ref="E6:E7"/>
    <mergeCell ref="F6:F7"/>
    <mergeCell ref="H6:H7"/>
    <mergeCell ref="C15:F15"/>
    <mergeCell ref="C19:F19"/>
    <mergeCell ref="K8:K13"/>
    <mergeCell ref="L6:L7"/>
    <mergeCell ref="K6:K7"/>
    <mergeCell ref="J6:J7"/>
    <mergeCell ref="G6:G7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P24"/>
  <sheetViews>
    <sheetView zoomScale="80" zoomScaleNormal="80" workbookViewId="0">
      <selection activeCell="P12" sqref="P12"/>
    </sheetView>
  </sheetViews>
  <sheetFormatPr defaultRowHeight="15" x14ac:dyDescent="0.25"/>
  <cols>
    <col min="2" max="2" width="8.28515625" customWidth="1"/>
    <col min="3" max="3" width="30" customWidth="1"/>
    <col min="4" max="4" width="26.5703125" customWidth="1"/>
    <col min="5" max="5" width="21.85546875" customWidth="1"/>
    <col min="6" max="6" width="16.85546875" customWidth="1"/>
    <col min="7" max="7" width="24.42578125" customWidth="1"/>
    <col min="8" max="9" width="12.5703125" customWidth="1"/>
    <col min="10" max="10" width="12.7109375" customWidth="1"/>
    <col min="11" max="11" width="12.5703125" customWidth="1"/>
    <col min="12" max="12" width="18.42578125" customWidth="1"/>
    <col min="13" max="13" width="18.140625" customWidth="1"/>
    <col min="14" max="14" width="29.5703125" customWidth="1"/>
    <col min="15" max="15" width="21" customWidth="1"/>
    <col min="16" max="16" width="34.7109375" customWidth="1"/>
  </cols>
  <sheetData>
    <row r="1" spans="2:16" x14ac:dyDescent="0.25">
      <c r="I1">
        <v>12</v>
      </c>
      <c r="J1">
        <v>4</v>
      </c>
      <c r="L1" s="49">
        <f>N13*J1</f>
        <v>415411.20119999995</v>
      </c>
      <c r="M1" s="49">
        <f>N13*J1</f>
        <v>415411.20119999995</v>
      </c>
      <c r="N1" s="53">
        <v>93181.39</v>
      </c>
      <c r="O1">
        <v>3</v>
      </c>
      <c r="P1" s="49">
        <f>N13*O1</f>
        <v>311558.40089999995</v>
      </c>
    </row>
    <row r="4" spans="2:16" ht="79.5" customHeight="1" x14ac:dyDescent="0.25">
      <c r="B4" s="121" t="s">
        <v>21</v>
      </c>
      <c r="C4" s="121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2:16" ht="15.75" thickBot="1" x14ac:dyDescent="0.3"/>
    <row r="6" spans="2:16" ht="67.5" customHeight="1" thickBot="1" x14ac:dyDescent="0.3">
      <c r="B6" s="35" t="s">
        <v>0</v>
      </c>
      <c r="C6" s="37" t="s">
        <v>23</v>
      </c>
      <c r="D6" s="36" t="s">
        <v>1</v>
      </c>
      <c r="E6" s="37" t="s">
        <v>25</v>
      </c>
      <c r="F6" s="37" t="s">
        <v>24</v>
      </c>
      <c r="G6" s="37" t="s">
        <v>17</v>
      </c>
      <c r="H6" s="123" t="s">
        <v>30</v>
      </c>
      <c r="I6" s="124"/>
      <c r="J6" s="123" t="s">
        <v>29</v>
      </c>
      <c r="K6" s="124"/>
      <c r="L6" s="37" t="s">
        <v>28</v>
      </c>
      <c r="M6" s="38" t="s">
        <v>26</v>
      </c>
      <c r="N6" s="15" t="s">
        <v>27</v>
      </c>
    </row>
    <row r="7" spans="2:16" ht="31.5" customHeight="1" thickBot="1" x14ac:dyDescent="0.3">
      <c r="B7" s="25">
        <v>1</v>
      </c>
      <c r="C7" s="26" t="s">
        <v>2</v>
      </c>
      <c r="D7" s="27" t="s">
        <v>3</v>
      </c>
      <c r="E7" s="29">
        <v>680</v>
      </c>
      <c r="F7" s="28" t="s">
        <v>13</v>
      </c>
      <c r="G7" s="30">
        <v>2306000</v>
      </c>
      <c r="H7" s="31">
        <v>5.1999999999999998E-3</v>
      </c>
      <c r="I7" s="32" t="s">
        <v>19</v>
      </c>
      <c r="J7" s="31">
        <v>2.23E-2</v>
      </c>
      <c r="K7" s="32" t="s">
        <v>20</v>
      </c>
      <c r="L7" s="33">
        <f>E7*H7</f>
        <v>3.536</v>
      </c>
      <c r="M7" s="34">
        <f>G7*J7</f>
        <v>51423.8</v>
      </c>
      <c r="N7" s="16">
        <f t="shared" ref="N7:N12" si="0">SUM(L7:M7)</f>
        <v>51427.336000000003</v>
      </c>
      <c r="P7" s="16">
        <f t="shared" ref="P7:P12" si="1">SUM(N7:O7)</f>
        <v>51427.336000000003</v>
      </c>
    </row>
    <row r="8" spans="2:16" ht="30.75" thickBot="1" x14ac:dyDescent="0.3">
      <c r="B8" s="23">
        <v>2</v>
      </c>
      <c r="C8" s="4" t="s">
        <v>4</v>
      </c>
      <c r="D8" s="5" t="s">
        <v>5</v>
      </c>
      <c r="E8" s="1">
        <v>274</v>
      </c>
      <c r="F8" s="2" t="s">
        <v>13</v>
      </c>
      <c r="G8" s="3">
        <v>757847</v>
      </c>
      <c r="H8" s="9">
        <v>5.1999999999999998E-3</v>
      </c>
      <c r="I8" s="12" t="s">
        <v>19</v>
      </c>
      <c r="J8" s="9">
        <v>2.23E-2</v>
      </c>
      <c r="K8" s="12" t="s">
        <v>20</v>
      </c>
      <c r="L8" s="33">
        <f>E8*H8</f>
        <v>1.4247999999999998</v>
      </c>
      <c r="M8" s="14">
        <f t="shared" ref="M8:M12" si="2">G8*J8</f>
        <v>16899.988099999999</v>
      </c>
      <c r="N8" s="16">
        <f t="shared" si="0"/>
        <v>16901.412899999999</v>
      </c>
      <c r="P8" s="16">
        <f t="shared" si="1"/>
        <v>16901.412899999999</v>
      </c>
    </row>
    <row r="9" spans="2:16" ht="30.75" thickBot="1" x14ac:dyDescent="0.3">
      <c r="B9" s="23">
        <v>3</v>
      </c>
      <c r="C9" s="54" t="s">
        <v>38</v>
      </c>
      <c r="D9" s="55" t="s">
        <v>39</v>
      </c>
      <c r="E9" s="1">
        <v>439</v>
      </c>
      <c r="F9" s="2" t="s">
        <v>14</v>
      </c>
      <c r="G9" s="3">
        <v>1077050</v>
      </c>
      <c r="H9" s="9">
        <v>173.25</v>
      </c>
      <c r="I9" s="12" t="s">
        <v>18</v>
      </c>
      <c r="J9" s="9">
        <v>3.1899999999999998E-2</v>
      </c>
      <c r="K9" s="12" t="s">
        <v>20</v>
      </c>
      <c r="L9" s="13">
        <v>173.25</v>
      </c>
      <c r="M9" s="14">
        <f t="shared" si="2"/>
        <v>34357.894999999997</v>
      </c>
      <c r="N9" s="17">
        <f t="shared" si="0"/>
        <v>34531.144999999997</v>
      </c>
      <c r="P9" s="17">
        <f t="shared" si="1"/>
        <v>34531.144999999997</v>
      </c>
    </row>
    <row r="10" spans="2:16" ht="30.75" thickBot="1" x14ac:dyDescent="0.3">
      <c r="B10" s="24">
        <v>4</v>
      </c>
      <c r="C10" s="7" t="s">
        <v>6</v>
      </c>
      <c r="D10" s="8" t="s">
        <v>12</v>
      </c>
      <c r="E10" s="9">
        <v>132</v>
      </c>
      <c r="F10" s="6" t="s">
        <v>15</v>
      </c>
      <c r="G10" s="10">
        <v>13104</v>
      </c>
      <c r="H10" s="9">
        <v>32.15</v>
      </c>
      <c r="I10" s="12" t="s">
        <v>18</v>
      </c>
      <c r="J10" s="9">
        <v>3.3599999999999998E-2</v>
      </c>
      <c r="K10" s="12" t="s">
        <v>20</v>
      </c>
      <c r="L10" s="50">
        <v>32.15</v>
      </c>
      <c r="M10" s="14">
        <f t="shared" si="2"/>
        <v>440.2944</v>
      </c>
      <c r="N10" s="16">
        <f t="shared" si="0"/>
        <v>472.44439999999997</v>
      </c>
      <c r="P10" s="16">
        <f t="shared" si="1"/>
        <v>472.44439999999997</v>
      </c>
    </row>
    <row r="11" spans="2:16" ht="30.75" thickBot="1" x14ac:dyDescent="0.3">
      <c r="B11" s="24">
        <v>5</v>
      </c>
      <c r="C11" s="7" t="s">
        <v>7</v>
      </c>
      <c r="D11" s="8" t="s">
        <v>8</v>
      </c>
      <c r="E11" s="9">
        <v>112</v>
      </c>
      <c r="F11" s="6" t="s">
        <v>15</v>
      </c>
      <c r="G11" s="10">
        <v>12781</v>
      </c>
      <c r="H11" s="11">
        <v>32.15</v>
      </c>
      <c r="I11" s="12" t="s">
        <v>18</v>
      </c>
      <c r="J11" s="9">
        <v>3.3599999999999998E-2</v>
      </c>
      <c r="K11" s="12" t="s">
        <v>20</v>
      </c>
      <c r="L11" s="51">
        <v>32.15</v>
      </c>
      <c r="M11" s="14">
        <f t="shared" si="2"/>
        <v>429.44159999999999</v>
      </c>
      <c r="N11" s="17">
        <f t="shared" si="0"/>
        <v>461.59159999999997</v>
      </c>
      <c r="P11" s="17">
        <f t="shared" si="1"/>
        <v>461.59159999999997</v>
      </c>
    </row>
    <row r="12" spans="2:16" ht="30.75" thickBot="1" x14ac:dyDescent="0.3">
      <c r="B12" s="39">
        <v>6</v>
      </c>
      <c r="C12" s="40" t="s">
        <v>9</v>
      </c>
      <c r="D12" s="41" t="s">
        <v>10</v>
      </c>
      <c r="E12" s="42">
        <v>219</v>
      </c>
      <c r="F12" s="43" t="s">
        <v>16</v>
      </c>
      <c r="G12" s="21">
        <v>1102</v>
      </c>
      <c r="H12" s="42">
        <v>3.55</v>
      </c>
      <c r="I12" s="44" t="s">
        <v>18</v>
      </c>
      <c r="J12" s="42">
        <v>5.0200000000000002E-2</v>
      </c>
      <c r="K12" s="44" t="s">
        <v>20</v>
      </c>
      <c r="L12" s="52">
        <v>3.55</v>
      </c>
      <c r="M12" s="18">
        <f t="shared" si="2"/>
        <v>55.320399999999999</v>
      </c>
      <c r="N12" s="16">
        <f t="shared" si="0"/>
        <v>58.870399999999997</v>
      </c>
      <c r="P12" s="16">
        <f t="shared" si="1"/>
        <v>58.870399999999997</v>
      </c>
    </row>
    <row r="13" spans="2:16" ht="31.5" customHeight="1" thickBot="1" x14ac:dyDescent="0.3">
      <c r="B13" s="125" t="s">
        <v>11</v>
      </c>
      <c r="C13" s="126"/>
      <c r="D13" s="126"/>
      <c r="E13" s="126"/>
      <c r="F13" s="127"/>
      <c r="G13" s="22">
        <f>SUM(G7:G12)</f>
        <v>4167884</v>
      </c>
      <c r="H13" s="45"/>
      <c r="I13" s="46"/>
      <c r="J13" s="46"/>
      <c r="K13" s="47"/>
      <c r="L13" s="19">
        <f>SUM(L7:L12)</f>
        <v>246.06080000000003</v>
      </c>
      <c r="M13" s="20">
        <f>SUM(M7:M12)</f>
        <v>103606.7395</v>
      </c>
      <c r="N13" s="16">
        <f>SUM(N7:N12)</f>
        <v>103852.80029999999</v>
      </c>
    </row>
    <row r="14" spans="2:16" ht="29.25" customHeight="1" x14ac:dyDescent="0.25">
      <c r="B14" s="106" t="s">
        <v>31</v>
      </c>
      <c r="C14" s="106"/>
      <c r="D14" s="106"/>
    </row>
    <row r="15" spans="2:16" ht="27" customHeight="1" x14ac:dyDescent="0.25">
      <c r="B15" s="119" t="s">
        <v>36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</row>
    <row r="16" spans="2:16" ht="22.5" customHeight="1" x14ac:dyDescent="0.25">
      <c r="B16" s="119" t="s">
        <v>37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</row>
    <row r="17" spans="2:14" ht="64.5" customHeight="1" x14ac:dyDescent="0.25"/>
    <row r="18" spans="2:14" ht="21.75" customHeight="1" x14ac:dyDescent="0.25">
      <c r="B18" s="128" t="s">
        <v>32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</row>
    <row r="19" spans="2:14" ht="18.75" customHeight="1" x14ac:dyDescent="0.25">
      <c r="B19" s="129" t="s">
        <v>33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</row>
    <row r="20" spans="2:14" ht="15.75" customHeight="1" x14ac:dyDescent="0.25">
      <c r="B20" s="129" t="s">
        <v>34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</row>
    <row r="21" spans="2:14" ht="19.5" customHeight="1" x14ac:dyDescent="0.25">
      <c r="B21" s="130" t="s">
        <v>35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</row>
    <row r="24" spans="2:14" x14ac:dyDescent="0.25">
      <c r="C24" s="48"/>
    </row>
  </sheetData>
  <mergeCells count="11">
    <mergeCell ref="B16:N16"/>
    <mergeCell ref="B18:N18"/>
    <mergeCell ref="B19:N19"/>
    <mergeCell ref="B20:N20"/>
    <mergeCell ref="B21:N21"/>
    <mergeCell ref="B15:N15"/>
    <mergeCell ref="B4:N4"/>
    <mergeCell ref="H6:I6"/>
    <mergeCell ref="J6:K6"/>
    <mergeCell ref="B13:F13"/>
    <mergeCell ref="B14:D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Szacunek</vt:lpstr>
      <vt:lpstr>Dystrybucja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2019-07-18T13:48:57Z</dcterms:modified>
</cp:coreProperties>
</file>