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WISZ\grupowe\zaopatrzenie\R.R\2018\126 - AUTOKARY POWTÓRKA\02. Do wysłania\"/>
    </mc:Choice>
  </mc:AlternateContent>
  <bookViews>
    <workbookView xWindow="0" yWindow="0" windowWidth="21600" windowHeight="9735" activeTab="1"/>
  </bookViews>
  <sheets>
    <sheet name="A - lokalne" sheetId="1" r:id="rId1"/>
    <sheet name="B - krajowe Alb" sheetId="2" r:id="rId2"/>
  </sheets>
  <definedNames>
    <definedName name="_xlnm.Print_Area" localSheetId="0">'A - lokalne'!$B$1:$H$40</definedName>
    <definedName name="_xlnm.Print_Area" localSheetId="1">'B - krajowe Alb'!$B$1:$I$44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6" i="2"/>
  <c r="H36" i="2" s="1"/>
  <c r="I36" i="2" s="1"/>
  <c r="G35" i="2"/>
  <c r="H35" i="2" s="1"/>
  <c r="I35" i="2" s="1"/>
  <c r="H34" i="2"/>
  <c r="I34" i="2" s="1"/>
  <c r="G34" i="2"/>
  <c r="E34" i="2"/>
  <c r="G33" i="2"/>
  <c r="H33" i="2" s="1"/>
  <c r="I33" i="2" s="1"/>
  <c r="E33" i="2"/>
  <c r="G32" i="2"/>
  <c r="H32" i="2" s="1"/>
  <c r="I32" i="2" s="1"/>
  <c r="E32" i="2"/>
  <c r="G31" i="2"/>
  <c r="H31" i="2" s="1"/>
  <c r="I31" i="2" s="1"/>
  <c r="I37" i="2" s="1"/>
  <c r="E31" i="2"/>
  <c r="G27" i="2"/>
  <c r="H27" i="2" s="1"/>
  <c r="I27" i="2" s="1"/>
  <c r="G26" i="2"/>
  <c r="H26" i="2" s="1"/>
  <c r="I26" i="2" s="1"/>
  <c r="G25" i="2"/>
  <c r="H25" i="2" s="1"/>
  <c r="I25" i="2" s="1"/>
  <c r="E25" i="2"/>
  <c r="G24" i="2"/>
  <c r="H24" i="2" s="1"/>
  <c r="I24" i="2" s="1"/>
  <c r="E24" i="2"/>
  <c r="G23" i="2"/>
  <c r="H23" i="2" s="1"/>
  <c r="I23" i="2" s="1"/>
  <c r="E23" i="2"/>
  <c r="G22" i="2"/>
  <c r="H22" i="2" s="1"/>
  <c r="I22" i="2" s="1"/>
  <c r="E22" i="2"/>
  <c r="G18" i="2"/>
  <c r="H18" i="2" s="1"/>
  <c r="I18" i="2" s="1"/>
  <c r="G17" i="2"/>
  <c r="H17" i="2" s="1"/>
  <c r="I17" i="2" s="1"/>
  <c r="G16" i="2"/>
  <c r="H16" i="2" s="1"/>
  <c r="I16" i="2" s="1"/>
  <c r="E16" i="2"/>
  <c r="G15" i="2"/>
  <c r="H15" i="2" s="1"/>
  <c r="I15" i="2" s="1"/>
  <c r="E15" i="2"/>
  <c r="G14" i="2"/>
  <c r="H14" i="2" s="1"/>
  <c r="I14" i="2" s="1"/>
  <c r="E14" i="2"/>
  <c r="G13" i="2"/>
  <c r="H13" i="2" s="1"/>
  <c r="I13" i="2" s="1"/>
  <c r="E13" i="2"/>
  <c r="G9" i="2"/>
  <c r="H9" i="2" s="1"/>
  <c r="I9" i="2" s="1"/>
  <c r="G8" i="2"/>
  <c r="H8" i="2" s="1"/>
  <c r="I8" i="2" s="1"/>
  <c r="G7" i="2"/>
  <c r="H7" i="2" s="1"/>
  <c r="I7" i="2" s="1"/>
  <c r="E7" i="2"/>
  <c r="G6" i="2"/>
  <c r="H6" i="2" s="1"/>
  <c r="I6" i="2" s="1"/>
  <c r="E6" i="2"/>
  <c r="G5" i="2"/>
  <c r="H5" i="2" s="1"/>
  <c r="I5" i="2" s="1"/>
  <c r="E5" i="2"/>
  <c r="G4" i="2"/>
  <c r="H4" i="2" s="1"/>
  <c r="I4" i="2" s="1"/>
  <c r="E4" i="2"/>
  <c r="F29" i="1"/>
  <c r="G29" i="1" s="1"/>
  <c r="H29" i="1" s="1"/>
  <c r="F28" i="1"/>
  <c r="G28" i="1" s="1"/>
  <c r="H28" i="1" s="1"/>
  <c r="F27" i="1"/>
  <c r="G27" i="1" s="1"/>
  <c r="H27" i="1" s="1"/>
  <c r="G26" i="1"/>
  <c r="H26" i="1" s="1"/>
  <c r="F26" i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G15" i="1"/>
  <c r="H15" i="1" s="1"/>
  <c r="F15" i="1"/>
  <c r="F14" i="1"/>
  <c r="G14" i="1" s="1"/>
  <c r="H14" i="1" s="1"/>
  <c r="F13" i="1"/>
  <c r="G13" i="1" s="1"/>
  <c r="H13" i="1" s="1"/>
  <c r="F12" i="1"/>
  <c r="G12" i="1" s="1"/>
  <c r="H12" i="1" s="1"/>
  <c r="F8" i="1"/>
  <c r="G8" i="1" s="1"/>
  <c r="H8" i="1" s="1"/>
  <c r="F7" i="1"/>
  <c r="G7" i="1" s="1"/>
  <c r="H7" i="1" s="1"/>
  <c r="F6" i="1"/>
  <c r="G6" i="1" s="1"/>
  <c r="H6" i="1" s="1"/>
  <c r="G5" i="1"/>
  <c r="H5" i="1" s="1"/>
  <c r="F5" i="1"/>
  <c r="I28" i="2" l="1"/>
  <c r="I19" i="2"/>
  <c r="I10" i="2"/>
  <c r="I39" i="2" s="1"/>
  <c r="H23" i="1"/>
  <c r="H9" i="1"/>
  <c r="H16" i="1"/>
  <c r="H30" i="1"/>
  <c r="H32" i="1" l="1"/>
  <c r="H34" i="1" s="1"/>
</calcChain>
</file>

<file path=xl/sharedStrings.xml><?xml version="1.0" encoding="utf-8"?>
<sst xmlns="http://schemas.openxmlformats.org/spreadsheetml/2006/main" count="141" uniqueCount="54">
  <si>
    <t>ZAŁĄCZNIK NR 2 DO SIWZ - FORMULARZ CENOWY</t>
  </si>
  <si>
    <r>
      <t xml:space="preserve">A - PRZEWOZY LOKALNE do 250 km </t>
    </r>
    <r>
      <rPr>
        <sz val="11"/>
        <color indexed="30"/>
        <rFont val="Czcionka tekstu podstawowego"/>
        <charset val="238"/>
      </rPr>
      <t xml:space="preserve"> (ryczałt godzinowy - R)</t>
    </r>
  </si>
  <si>
    <t>Typ autokaru A1</t>
  </si>
  <si>
    <t>AUTOKAR 8-9 osób</t>
  </si>
  <si>
    <t>l.p.</t>
  </si>
  <si>
    <t>Czas dyspozycji</t>
  </si>
  <si>
    <t>szacowana ilość przewozów w okresie 24 miesięcy</t>
  </si>
  <si>
    <t>Cena jednostkowa netto</t>
  </si>
  <si>
    <t>VAT 8%</t>
  </si>
  <si>
    <t xml:space="preserve">Cena jednostkowa brutto </t>
  </si>
  <si>
    <t>Wartość brutto           (ilość przewozów x cena brutto)</t>
  </si>
  <si>
    <t>do 2 godzin i max 80 km</t>
  </si>
  <si>
    <t>do 4 godzin i max 150 km</t>
  </si>
  <si>
    <t>do 8 godzin i max 250 km</t>
  </si>
  <si>
    <t>stawka za dodatkową godzinę</t>
  </si>
  <si>
    <t>SUMA LOKALNE AUTOKAR A1</t>
  </si>
  <si>
    <t>Typ autokaru A2</t>
  </si>
  <si>
    <t>AUTOKAR 18-25 osób</t>
  </si>
  <si>
    <t>SUMA LOKALNE AUTOKAR A2</t>
  </si>
  <si>
    <t>Typ autokaru A3</t>
  </si>
  <si>
    <t>AUTOKAR 26-36 osób</t>
  </si>
  <si>
    <t>SUMA LOKALNE AUTOKAR A3</t>
  </si>
  <si>
    <t>Typ autokaru A4</t>
  </si>
  <si>
    <t>AUTOKAR od 50 os.</t>
  </si>
  <si>
    <t>SUMA LOKALNE AUTOKAR A4</t>
  </si>
  <si>
    <t>CAŁOŚĆ BRUTTO LOKALNE (LA)</t>
  </si>
  <si>
    <t>CAŁOŚĆ BRUTTO KRAJOWE (KA)</t>
  </si>
  <si>
    <t>CAŁOŚĆ BRUTTO (LOKALNE + KRAJOWE)</t>
  </si>
  <si>
    <t>……………………………….</t>
  </si>
  <si>
    <t>………………….</t>
  </si>
  <si>
    <t>Miejscowość, data</t>
  </si>
  <si>
    <t>podpis Wykonawcy</t>
  </si>
  <si>
    <r>
      <t xml:space="preserve">B - PRZEWOZY KRAJOWE powyżej 250 km </t>
    </r>
    <r>
      <rPr>
        <sz val="11"/>
        <color indexed="30"/>
        <rFont val="Czcionka tekstu podstawowego"/>
        <charset val="238"/>
      </rPr>
      <t>(stawka za kilometr)</t>
    </r>
  </si>
  <si>
    <t xml:space="preserve">Długość trasy </t>
  </si>
  <si>
    <t xml:space="preserve">Szacowana ilość kilometrów w okresie 24 miesięcy </t>
  </si>
  <si>
    <t>Cena jednostkowa netto za km</t>
  </si>
  <si>
    <t xml:space="preserve">Cena jednostkowa brutto za km </t>
  </si>
  <si>
    <t>Wartość brutto           (ilość kilometrów x cena jednostkowa brutto za km)</t>
  </si>
  <si>
    <t>do 1000 km jednodniowy</t>
  </si>
  <si>
    <t xml:space="preserve"> powyżej 1000 km jednodniowy</t>
  </si>
  <si>
    <t>do 1000 km dwudniowy</t>
  </si>
  <si>
    <t>powyżej 1000 km dwudniowy</t>
  </si>
  <si>
    <t>do 1000 km trzydniowy</t>
  </si>
  <si>
    <t>powyżej 1000 km trzydniowy</t>
  </si>
  <si>
    <t>SUMA KRAJOWE AUTOKAR A1</t>
  </si>
  <si>
    <t>SUMA KRAJOWE AUTOKAR A2</t>
  </si>
  <si>
    <t>AUTOKAR 26-35 os.</t>
  </si>
  <si>
    <t>SUMA KRAJOWE AUTOKAR A3</t>
  </si>
  <si>
    <t>AUTOKAR OD 50 os.</t>
  </si>
  <si>
    <t>SUMA KRAJOWE AUTOKAR A4</t>
  </si>
  <si>
    <t>SUMA WYJAZDY KRAJOWE BRUTTO (KA)</t>
  </si>
  <si>
    <t>…………………….</t>
  </si>
  <si>
    <t>…………………..</t>
  </si>
  <si>
    <t>POSTĘPOWANIE A120-211-126/18/RR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</si>
</sst>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11"/>
      <color indexed="30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rgb="FF0070C0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 applyBorder="1" applyAlignment="1">
      <alignment horizontal="lef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0" borderId="0" xfId="2" applyFont="1"/>
    <xf numFmtId="0" fontId="9" fillId="0" borderId="0" xfId="2" applyFont="1"/>
    <xf numFmtId="0" fontId="9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1" fontId="10" fillId="2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vertical="center"/>
    </xf>
    <xf numFmtId="4" fontId="10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4" fontId="11" fillId="0" borderId="1" xfId="2" applyNumberFormat="1" applyFont="1" applyFill="1" applyBorder="1" applyAlignment="1">
      <alignment vertical="center"/>
    </xf>
    <xf numFmtId="2" fontId="6" fillId="0" borderId="1" xfId="2" applyNumberFormat="1" applyFont="1" applyFill="1" applyBorder="1" applyAlignment="1">
      <alignment vertical="center" wrapText="1"/>
    </xf>
    <xf numFmtId="4" fontId="11" fillId="0" borderId="1" xfId="2" applyNumberFormat="1" applyFont="1" applyFill="1" applyBorder="1" applyAlignment="1">
      <alignment vertical="center" wrapText="1"/>
    </xf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vertical="center"/>
    </xf>
    <xf numFmtId="44" fontId="8" fillId="0" borderId="1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3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" fontId="16" fillId="2" borderId="1" xfId="2" applyNumberFormat="1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vertical="center"/>
    </xf>
    <xf numFmtId="4" fontId="16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vertical="center"/>
    </xf>
    <xf numFmtId="44" fontId="17" fillId="0" borderId="1" xfId="1" applyFont="1" applyFill="1" applyBorder="1" applyAlignment="1">
      <alignment vertical="center"/>
    </xf>
    <xf numFmtId="0" fontId="2" fillId="0" borderId="0" xfId="2" applyFill="1"/>
    <xf numFmtId="0" fontId="12" fillId="0" borderId="1" xfId="2" applyFont="1" applyFill="1" applyBorder="1" applyAlignment="1">
      <alignment vertical="center"/>
    </xf>
    <xf numFmtId="0" fontId="12" fillId="0" borderId="1" xfId="2" applyFont="1" applyFill="1" applyBorder="1" applyAlignment="1">
      <alignment vertical="center" wrapText="1"/>
    </xf>
    <xf numFmtId="4" fontId="18" fillId="0" borderId="1" xfId="2" applyNumberFormat="1" applyFont="1" applyFill="1" applyBorder="1" applyAlignment="1">
      <alignment vertical="center"/>
    </xf>
    <xf numFmtId="2" fontId="12" fillId="0" borderId="1" xfId="2" applyNumberFormat="1" applyFont="1" applyFill="1" applyBorder="1" applyAlignment="1">
      <alignment vertical="center" wrapText="1"/>
    </xf>
    <xf numFmtId="4" fontId="18" fillId="0" borderId="1" xfId="2" applyNumberFormat="1" applyFont="1" applyFill="1" applyBorder="1" applyAlignment="1">
      <alignment vertical="center" wrapText="1"/>
    </xf>
    <xf numFmtId="0" fontId="20" fillId="0" borderId="0" xfId="2" applyFont="1" applyBorder="1" applyAlignment="1">
      <alignment horizontal="left" vertical="center"/>
    </xf>
    <xf numFmtId="44" fontId="3" fillId="4" borderId="0" xfId="2" applyNumberFormat="1" applyFont="1" applyFill="1"/>
    <xf numFmtId="0" fontId="21" fillId="4" borderId="0" xfId="2" applyFont="1" applyFill="1"/>
    <xf numFmtId="44" fontId="2" fillId="0" borderId="0" xfId="2" applyNumberFormat="1"/>
    <xf numFmtId="0" fontId="4" fillId="0" borderId="0" xfId="2" applyFont="1"/>
    <xf numFmtId="0" fontId="8" fillId="0" borderId="0" xfId="2" applyFont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22" fillId="0" borderId="0" xfId="2" applyFont="1"/>
    <xf numFmtId="0" fontId="8" fillId="3" borderId="1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vertical="center" wrapText="1"/>
    </xf>
    <xf numFmtId="1" fontId="11" fillId="0" borderId="1" xfId="2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vertical="center"/>
    </xf>
    <xf numFmtId="2" fontId="23" fillId="0" borderId="1" xfId="2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0" fontId="8" fillId="0" borderId="0" xfId="2" applyFont="1" applyFill="1" applyBorder="1" applyAlignment="1"/>
    <xf numFmtId="0" fontId="9" fillId="0" borderId="0" xfId="2" applyFont="1" applyBorder="1"/>
    <xf numFmtId="1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9" fillId="0" borderId="0" xfId="2" applyFont="1" applyAlignment="1">
      <alignment horizontal="center"/>
    </xf>
    <xf numFmtId="0" fontId="24" fillId="0" borderId="0" xfId="2" applyFont="1"/>
    <xf numFmtId="0" fontId="7" fillId="2" borderId="0" xfId="2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24" fillId="2" borderId="0" xfId="2" applyFont="1" applyFill="1"/>
    <xf numFmtId="0" fontId="25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wrapText="1"/>
    </xf>
    <xf numFmtId="0" fontId="24" fillId="0" borderId="1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vertical="center" wrapText="1"/>
    </xf>
    <xf numFmtId="1" fontId="10" fillId="0" borderId="1" xfId="2" applyNumberFormat="1" applyFont="1" applyFill="1" applyBorder="1" applyAlignment="1">
      <alignment vertical="center"/>
    </xf>
    <xf numFmtId="4" fontId="25" fillId="0" borderId="1" xfId="2" applyNumberFormat="1" applyFont="1" applyFill="1" applyBorder="1" applyAlignment="1">
      <alignment vertical="center"/>
    </xf>
    <xf numFmtId="4" fontId="24" fillId="0" borderId="1" xfId="2" applyNumberFormat="1" applyFont="1" applyFill="1" applyBorder="1" applyAlignment="1">
      <alignment vertical="center"/>
    </xf>
    <xf numFmtId="0" fontId="25" fillId="0" borderId="1" xfId="2" applyFont="1" applyFill="1" applyBorder="1" applyAlignment="1">
      <alignment vertical="center" wrapText="1"/>
    </xf>
    <xf numFmtId="0" fontId="24" fillId="0" borderId="1" xfId="2" applyFont="1" applyBorder="1" applyAlignment="1">
      <alignment vertical="center"/>
    </xf>
    <xf numFmtId="0" fontId="24" fillId="0" borderId="0" xfId="2" applyFont="1" applyFill="1" applyBorder="1"/>
    <xf numFmtId="0" fontId="24" fillId="0" borderId="0" xfId="2" applyFont="1" applyBorder="1"/>
    <xf numFmtId="1" fontId="24" fillId="0" borderId="0" xfId="2" applyNumberFormat="1" applyFont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4" fontId="25" fillId="0" borderId="1" xfId="2" applyNumberFormat="1" applyFont="1" applyBorder="1" applyAlignment="1">
      <alignment vertical="center"/>
    </xf>
    <xf numFmtId="4" fontId="24" fillId="0" borderId="1" xfId="2" applyNumberFormat="1" applyFont="1" applyFill="1" applyBorder="1"/>
    <xf numFmtId="1" fontId="24" fillId="0" borderId="0" xfId="2" applyNumberFormat="1" applyFont="1" applyBorder="1"/>
    <xf numFmtId="4" fontId="25" fillId="0" borderId="1" xfId="2" applyNumberFormat="1" applyFont="1" applyBorder="1"/>
    <xf numFmtId="0" fontId="25" fillId="0" borderId="0" xfId="2" applyFont="1" applyFill="1" applyBorder="1" applyAlignment="1">
      <alignment horizontal="center" vertical="center"/>
    </xf>
    <xf numFmtId="4" fontId="25" fillId="0" borderId="0" xfId="2" applyNumberFormat="1" applyFont="1" applyBorder="1"/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3" fillId="4" borderId="0" xfId="2" applyFont="1" applyFill="1" applyAlignment="1">
      <alignment vertical="center"/>
    </xf>
    <xf numFmtId="0" fontId="2" fillId="4" borderId="0" xfId="2" applyFill="1" applyAlignment="1">
      <alignment vertical="center"/>
    </xf>
    <xf numFmtId="4" fontId="3" fillId="4" borderId="0" xfId="2" applyNumberFormat="1" applyFont="1" applyFill="1" applyBorder="1" applyAlignment="1">
      <alignment vertical="center"/>
    </xf>
    <xf numFmtId="4" fontId="3" fillId="0" borderId="0" xfId="2" applyNumberFormat="1" applyFont="1"/>
    <xf numFmtId="44" fontId="21" fillId="4" borderId="0" xfId="2" applyNumberFormat="1" applyFont="1" applyFill="1"/>
    <xf numFmtId="0" fontId="4" fillId="0" borderId="0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3" fillId="4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J40"/>
  <sheetViews>
    <sheetView showGridLines="0" zoomScale="90" zoomScaleNormal="90" zoomScaleSheetLayoutView="90" workbookViewId="0">
      <selection activeCell="B2" sqref="B2:H2"/>
    </sheetView>
  </sheetViews>
  <sheetFormatPr defaultColWidth="9.140625" defaultRowHeight="14.25"/>
  <cols>
    <col min="1" max="1" width="1.28515625" style="1" customWidth="1"/>
    <col min="2" max="2" width="4.7109375" style="1" customWidth="1"/>
    <col min="3" max="3" width="30.42578125" style="1" customWidth="1"/>
    <col min="4" max="5" width="18.42578125" style="1" customWidth="1"/>
    <col min="6" max="6" width="18.28515625" style="1" customWidth="1"/>
    <col min="7" max="7" width="19.7109375" style="1" customWidth="1"/>
    <col min="8" max="8" width="19.28515625" style="1" customWidth="1"/>
    <col min="9" max="9" width="22.42578125" style="1" customWidth="1"/>
    <col min="10" max="10" width="18.28515625" style="1" customWidth="1"/>
    <col min="11" max="16384" width="9.140625" style="1"/>
  </cols>
  <sheetData>
    <row r="1" spans="2:10" ht="28.5" customHeight="1">
      <c r="C1" s="2" t="s">
        <v>0</v>
      </c>
      <c r="G1" s="2" t="s">
        <v>53</v>
      </c>
      <c r="H1" s="2"/>
    </row>
    <row r="2" spans="2:10" ht="45" customHeight="1">
      <c r="B2" s="96" t="s">
        <v>1</v>
      </c>
      <c r="C2" s="96"/>
      <c r="D2" s="96"/>
      <c r="E2" s="96"/>
      <c r="F2" s="96"/>
      <c r="G2" s="96"/>
      <c r="H2" s="96"/>
      <c r="I2" s="2"/>
      <c r="J2" s="2"/>
    </row>
    <row r="3" spans="2:10" ht="30.75" customHeight="1">
      <c r="B3" s="3"/>
      <c r="C3" s="4" t="s">
        <v>2</v>
      </c>
      <c r="D3" s="5" t="s">
        <v>3</v>
      </c>
      <c r="E3" s="3"/>
      <c r="F3" s="3"/>
      <c r="G3" s="3"/>
      <c r="H3" s="2"/>
      <c r="I3" s="2"/>
      <c r="J3" s="2"/>
    </row>
    <row r="4" spans="2:10" s="10" customFormat="1" ht="57" customHeight="1"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/>
      <c r="J4" s="9"/>
    </row>
    <row r="5" spans="2:10" s="10" customFormat="1" ht="33.75" customHeight="1">
      <c r="B5" s="11">
        <v>1</v>
      </c>
      <c r="C5" s="12" t="s">
        <v>11</v>
      </c>
      <c r="D5" s="13">
        <v>2</v>
      </c>
      <c r="E5" s="14"/>
      <c r="F5" s="15">
        <f>E5*0.08</f>
        <v>0</v>
      </c>
      <c r="G5" s="16">
        <f>F5+E5</f>
        <v>0</v>
      </c>
      <c r="H5" s="17">
        <f>G5*D5</f>
        <v>0</v>
      </c>
      <c r="I5" s="9"/>
      <c r="J5" s="9"/>
    </row>
    <row r="6" spans="2:10" s="10" customFormat="1" ht="33.75" customHeight="1">
      <c r="B6" s="11">
        <v>2</v>
      </c>
      <c r="C6" s="18" t="s">
        <v>12</v>
      </c>
      <c r="D6" s="13">
        <v>2</v>
      </c>
      <c r="E6" s="14"/>
      <c r="F6" s="15">
        <f t="shared" ref="F6:F8" si="0">E6*0.08</f>
        <v>0</v>
      </c>
      <c r="G6" s="16">
        <f t="shared" ref="G6:G8" si="1">F6+E6</f>
        <v>0</v>
      </c>
      <c r="H6" s="17">
        <f t="shared" ref="H6:H8" si="2">G6*D6</f>
        <v>0</v>
      </c>
      <c r="I6" s="9"/>
      <c r="J6" s="9"/>
    </row>
    <row r="7" spans="2:10" s="10" customFormat="1" ht="33.75" customHeight="1">
      <c r="B7" s="11">
        <v>3</v>
      </c>
      <c r="C7" s="19" t="s">
        <v>13</v>
      </c>
      <c r="D7" s="13">
        <v>2</v>
      </c>
      <c r="E7" s="20"/>
      <c r="F7" s="15">
        <f t="shared" si="0"/>
        <v>0</v>
      </c>
      <c r="G7" s="16">
        <f t="shared" si="1"/>
        <v>0</v>
      </c>
      <c r="H7" s="17">
        <f t="shared" si="2"/>
        <v>0</v>
      </c>
      <c r="I7" s="9"/>
      <c r="J7" s="9"/>
    </row>
    <row r="8" spans="2:10" s="10" customFormat="1" ht="33.75" customHeight="1">
      <c r="B8" s="11">
        <v>4</v>
      </c>
      <c r="C8" s="21" t="s">
        <v>14</v>
      </c>
      <c r="D8" s="13">
        <v>10</v>
      </c>
      <c r="E8" s="22"/>
      <c r="F8" s="15">
        <f t="shared" si="0"/>
        <v>0</v>
      </c>
      <c r="G8" s="16">
        <f t="shared" si="1"/>
        <v>0</v>
      </c>
      <c r="H8" s="17">
        <f t="shared" si="2"/>
        <v>0</v>
      </c>
      <c r="I8" s="9"/>
      <c r="J8" s="9"/>
    </row>
    <row r="9" spans="2:10" s="23" customFormat="1" ht="26.25" customHeight="1">
      <c r="E9" s="24"/>
      <c r="F9" s="97" t="s">
        <v>15</v>
      </c>
      <c r="G9" s="98"/>
      <c r="H9" s="25">
        <f>SUM(H5:H8)</f>
        <v>0</v>
      </c>
      <c r="I9" s="26"/>
      <c r="J9" s="26"/>
    </row>
    <row r="10" spans="2:10" ht="27" customHeight="1">
      <c r="B10" s="3"/>
      <c r="C10" s="4" t="s">
        <v>16</v>
      </c>
      <c r="D10" s="5" t="s">
        <v>17</v>
      </c>
      <c r="E10" s="3"/>
      <c r="F10" s="3"/>
      <c r="G10" s="3"/>
      <c r="H10" s="2"/>
      <c r="I10" s="2"/>
    </row>
    <row r="11" spans="2:10" s="30" customFormat="1" ht="47.25" customHeight="1">
      <c r="B11" s="27" t="s">
        <v>4</v>
      </c>
      <c r="C11" s="27" t="s">
        <v>5</v>
      </c>
      <c r="D11" s="28" t="s">
        <v>6</v>
      </c>
      <c r="E11" s="29" t="s">
        <v>7</v>
      </c>
      <c r="F11" s="29" t="s">
        <v>8</v>
      </c>
      <c r="G11" s="29" t="s">
        <v>9</v>
      </c>
      <c r="H11" s="29" t="s">
        <v>10</v>
      </c>
    </row>
    <row r="12" spans="2:10" ht="29.25" customHeight="1">
      <c r="B12" s="31">
        <v>1</v>
      </c>
      <c r="C12" s="12" t="s">
        <v>11</v>
      </c>
      <c r="D12" s="32">
        <v>10</v>
      </c>
      <c r="E12" s="33"/>
      <c r="F12" s="34">
        <f>E12*8%</f>
        <v>0</v>
      </c>
      <c r="G12" s="35">
        <f>F12+E12</f>
        <v>0</v>
      </c>
      <c r="H12" s="36">
        <f>G12*D12</f>
        <v>0</v>
      </c>
      <c r="I12" s="37"/>
    </row>
    <row r="13" spans="2:10" ht="25.5" customHeight="1">
      <c r="B13" s="31">
        <v>2</v>
      </c>
      <c r="C13" s="38" t="s">
        <v>12</v>
      </c>
      <c r="D13" s="32">
        <v>10</v>
      </c>
      <c r="E13" s="33"/>
      <c r="F13" s="34">
        <f t="shared" ref="F13:F15" si="3">E13*8%</f>
        <v>0</v>
      </c>
      <c r="G13" s="35">
        <f t="shared" ref="G13:G15" si="4">F13+E13</f>
        <v>0</v>
      </c>
      <c r="H13" s="36">
        <f t="shared" ref="H13:H14" si="5">G13*D13</f>
        <v>0</v>
      </c>
      <c r="I13" s="37"/>
    </row>
    <row r="14" spans="2:10" ht="25.5" customHeight="1">
      <c r="B14" s="31">
        <v>3</v>
      </c>
      <c r="C14" s="39" t="s">
        <v>13</v>
      </c>
      <c r="D14" s="32">
        <v>10</v>
      </c>
      <c r="E14" s="40"/>
      <c r="F14" s="34">
        <f t="shared" si="3"/>
        <v>0</v>
      </c>
      <c r="G14" s="35">
        <f t="shared" si="4"/>
        <v>0</v>
      </c>
      <c r="H14" s="36">
        <f t="shared" si="5"/>
        <v>0</v>
      </c>
      <c r="I14" s="37"/>
    </row>
    <row r="15" spans="2:10" ht="25.5" customHeight="1">
      <c r="B15" s="31">
        <v>4</v>
      </c>
      <c r="C15" s="41" t="s">
        <v>14</v>
      </c>
      <c r="D15" s="32">
        <v>10</v>
      </c>
      <c r="E15" s="42"/>
      <c r="F15" s="34">
        <f t="shared" si="3"/>
        <v>0</v>
      </c>
      <c r="G15" s="35">
        <f t="shared" si="4"/>
        <v>0</v>
      </c>
      <c r="H15" s="36">
        <f>G15*D15</f>
        <v>0</v>
      </c>
      <c r="I15" s="37"/>
    </row>
    <row r="16" spans="2:10" s="23" customFormat="1" ht="28.5" customHeight="1">
      <c r="E16" s="24"/>
      <c r="F16" s="99" t="s">
        <v>18</v>
      </c>
      <c r="G16" s="100"/>
      <c r="H16" s="25">
        <f>SUM(H12:H15)</f>
        <v>0</v>
      </c>
    </row>
    <row r="17" spans="2:8" s="10" customFormat="1" ht="35.25" customHeight="1">
      <c r="B17" s="43"/>
      <c r="C17" s="4" t="s">
        <v>19</v>
      </c>
      <c r="D17" s="5" t="s">
        <v>20</v>
      </c>
      <c r="E17" s="43"/>
      <c r="F17" s="43"/>
      <c r="G17" s="43"/>
      <c r="H17" s="9"/>
    </row>
    <row r="18" spans="2:8" s="10" customFormat="1" ht="45" customHeight="1">
      <c r="B18" s="6" t="s">
        <v>4</v>
      </c>
      <c r="C18" s="6" t="s">
        <v>5</v>
      </c>
      <c r="D18" s="7" t="s">
        <v>6</v>
      </c>
      <c r="E18" s="8" t="s">
        <v>7</v>
      </c>
      <c r="F18" s="8" t="s">
        <v>8</v>
      </c>
      <c r="G18" s="8" t="s">
        <v>9</v>
      </c>
      <c r="H18" s="8" t="s">
        <v>10</v>
      </c>
    </row>
    <row r="19" spans="2:8" s="10" customFormat="1" ht="28.5" customHeight="1">
      <c r="B19" s="11">
        <v>1</v>
      </c>
      <c r="C19" s="12" t="s">
        <v>11</v>
      </c>
      <c r="D19" s="13">
        <v>6</v>
      </c>
      <c r="E19" s="14"/>
      <c r="F19" s="15">
        <f>E19*8%</f>
        <v>0</v>
      </c>
      <c r="G19" s="16">
        <f>F19+E19</f>
        <v>0</v>
      </c>
      <c r="H19" s="17">
        <f>G19*D19</f>
        <v>0</v>
      </c>
    </row>
    <row r="20" spans="2:8" s="10" customFormat="1" ht="28.5" customHeight="1">
      <c r="B20" s="11">
        <v>2</v>
      </c>
      <c r="C20" s="18" t="s">
        <v>12</v>
      </c>
      <c r="D20" s="13">
        <v>6</v>
      </c>
      <c r="E20" s="14"/>
      <c r="F20" s="15">
        <f t="shared" ref="F20:F22" si="6">E20*8%</f>
        <v>0</v>
      </c>
      <c r="G20" s="16">
        <f t="shared" ref="G20:G22" si="7">F20+E20</f>
        <v>0</v>
      </c>
      <c r="H20" s="17">
        <f t="shared" ref="H20:H22" si="8">G20*D20</f>
        <v>0</v>
      </c>
    </row>
    <row r="21" spans="2:8" s="10" customFormat="1" ht="28.5" customHeight="1">
      <c r="B21" s="11">
        <v>3</v>
      </c>
      <c r="C21" s="19" t="s">
        <v>13</v>
      </c>
      <c r="D21" s="13">
        <v>6</v>
      </c>
      <c r="E21" s="20"/>
      <c r="F21" s="15">
        <f t="shared" si="6"/>
        <v>0</v>
      </c>
      <c r="G21" s="16">
        <f t="shared" si="7"/>
        <v>0</v>
      </c>
      <c r="H21" s="17">
        <f t="shared" si="8"/>
        <v>0</v>
      </c>
    </row>
    <row r="22" spans="2:8" s="10" customFormat="1" ht="28.5" customHeight="1">
      <c r="B22" s="11">
        <v>4</v>
      </c>
      <c r="C22" s="21" t="s">
        <v>14</v>
      </c>
      <c r="D22" s="13">
        <v>10</v>
      </c>
      <c r="E22" s="22"/>
      <c r="F22" s="15">
        <f t="shared" si="6"/>
        <v>0</v>
      </c>
      <c r="G22" s="16">
        <f t="shared" si="7"/>
        <v>0</v>
      </c>
      <c r="H22" s="17">
        <f t="shared" si="8"/>
        <v>0</v>
      </c>
    </row>
    <row r="23" spans="2:8" s="23" customFormat="1" ht="28.5" customHeight="1">
      <c r="E23" s="24"/>
      <c r="F23" s="97" t="s">
        <v>21</v>
      </c>
      <c r="G23" s="98"/>
      <c r="H23" s="25">
        <f>SUM(H19:H22)</f>
        <v>0</v>
      </c>
    </row>
    <row r="24" spans="2:8" s="10" customFormat="1" ht="28.5" customHeight="1">
      <c r="C24" s="4" t="s">
        <v>22</v>
      </c>
      <c r="D24" s="5" t="s">
        <v>23</v>
      </c>
    </row>
    <row r="25" spans="2:8" s="10" customFormat="1" ht="49.5" customHeight="1">
      <c r="B25" s="6" t="s">
        <v>4</v>
      </c>
      <c r="C25" s="6" t="s">
        <v>5</v>
      </c>
      <c r="D25" s="7" t="s">
        <v>6</v>
      </c>
      <c r="E25" s="8" t="s">
        <v>7</v>
      </c>
      <c r="F25" s="8" t="s">
        <v>8</v>
      </c>
      <c r="G25" s="8" t="s">
        <v>9</v>
      </c>
      <c r="H25" s="8" t="s">
        <v>10</v>
      </c>
    </row>
    <row r="26" spans="2:8" s="10" customFormat="1" ht="28.5" customHeight="1">
      <c r="B26" s="11">
        <v>1</v>
      </c>
      <c r="C26" s="12" t="s">
        <v>11</v>
      </c>
      <c r="D26" s="13">
        <v>20</v>
      </c>
      <c r="E26" s="14"/>
      <c r="F26" s="15">
        <f>E26*8%</f>
        <v>0</v>
      </c>
      <c r="G26" s="16">
        <f>F26+E26</f>
        <v>0</v>
      </c>
      <c r="H26" s="17">
        <f>G26*D26</f>
        <v>0</v>
      </c>
    </row>
    <row r="27" spans="2:8" s="10" customFormat="1" ht="28.5" customHeight="1">
      <c r="B27" s="11">
        <v>2</v>
      </c>
      <c r="C27" s="18" t="s">
        <v>12</v>
      </c>
      <c r="D27" s="13">
        <v>20</v>
      </c>
      <c r="E27" s="14"/>
      <c r="F27" s="15">
        <f t="shared" ref="F27:F29" si="9">E27*8%</f>
        <v>0</v>
      </c>
      <c r="G27" s="16">
        <f t="shared" ref="G27:G29" si="10">F27+E27</f>
        <v>0</v>
      </c>
      <c r="H27" s="17">
        <f t="shared" ref="H27:H29" si="11">G27*D27</f>
        <v>0</v>
      </c>
    </row>
    <row r="28" spans="2:8" s="10" customFormat="1" ht="28.5" customHeight="1">
      <c r="B28" s="11">
        <v>3</v>
      </c>
      <c r="C28" s="19" t="s">
        <v>13</v>
      </c>
      <c r="D28" s="13">
        <v>20</v>
      </c>
      <c r="E28" s="20"/>
      <c r="F28" s="15">
        <f t="shared" si="9"/>
        <v>0</v>
      </c>
      <c r="G28" s="16">
        <f t="shared" si="10"/>
        <v>0</v>
      </c>
      <c r="H28" s="17">
        <f t="shared" si="11"/>
        <v>0</v>
      </c>
    </row>
    <row r="29" spans="2:8" s="10" customFormat="1" ht="28.5" customHeight="1">
      <c r="B29" s="11">
        <v>4</v>
      </c>
      <c r="C29" s="21" t="s">
        <v>14</v>
      </c>
      <c r="D29" s="13">
        <v>30</v>
      </c>
      <c r="E29" s="22"/>
      <c r="F29" s="15">
        <f t="shared" si="9"/>
        <v>0</v>
      </c>
      <c r="G29" s="16">
        <f t="shared" si="10"/>
        <v>0</v>
      </c>
      <c r="H29" s="17">
        <f t="shared" si="11"/>
        <v>0</v>
      </c>
    </row>
    <row r="30" spans="2:8" s="23" customFormat="1" ht="28.5" customHeight="1">
      <c r="E30" s="24"/>
      <c r="F30" s="97" t="s">
        <v>24</v>
      </c>
      <c r="G30" s="98"/>
      <c r="H30" s="25">
        <f>SUM(H26:H29)</f>
        <v>0</v>
      </c>
    </row>
    <row r="31" spans="2:8" ht="20.25" customHeight="1"/>
    <row r="32" spans="2:8" ht="20.25" customHeight="1">
      <c r="F32" s="45" t="s">
        <v>25</v>
      </c>
      <c r="G32" s="45"/>
      <c r="H32" s="95">
        <f>H30+H23+H16+H9</f>
        <v>0</v>
      </c>
    </row>
    <row r="33" spans="3:8" ht="20.25" customHeight="1">
      <c r="F33" s="45" t="s">
        <v>26</v>
      </c>
      <c r="G33" s="45"/>
      <c r="H33" s="95">
        <f>'B - krajowe Alb'!I39</f>
        <v>0</v>
      </c>
    </row>
    <row r="34" spans="3:8" ht="20.25" customHeight="1">
      <c r="E34" s="101" t="s">
        <v>27</v>
      </c>
      <c r="F34" s="101"/>
      <c r="G34" s="101"/>
      <c r="H34" s="44">
        <f>SUM(H32:H33)</f>
        <v>0</v>
      </c>
    </row>
    <row r="35" spans="3:8">
      <c r="H35" s="46"/>
    </row>
    <row r="36" spans="3:8">
      <c r="H36" s="46"/>
    </row>
    <row r="37" spans="3:8" ht="15">
      <c r="C37" s="2"/>
      <c r="D37" s="2"/>
      <c r="E37" s="2"/>
      <c r="F37" s="2"/>
    </row>
    <row r="38" spans="3:8" ht="15">
      <c r="C38" s="2" t="s">
        <v>28</v>
      </c>
      <c r="D38" s="2"/>
      <c r="E38" s="2" t="s">
        <v>29</v>
      </c>
      <c r="F38" s="2"/>
    </row>
    <row r="39" spans="3:8" ht="15">
      <c r="C39" s="2" t="s">
        <v>30</v>
      </c>
      <c r="D39" s="2"/>
      <c r="E39" s="2" t="s">
        <v>31</v>
      </c>
      <c r="F39" s="2"/>
    </row>
    <row r="40" spans="3:8" ht="15">
      <c r="C40" s="2"/>
      <c r="D40" s="2"/>
      <c r="E40" s="2"/>
      <c r="F40" s="2"/>
    </row>
  </sheetData>
  <mergeCells count="6">
    <mergeCell ref="E34:G34"/>
    <mergeCell ref="B2:H2"/>
    <mergeCell ref="F9:G9"/>
    <mergeCell ref="F16:G16"/>
    <mergeCell ref="F23:G23"/>
    <mergeCell ref="F30:G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I44"/>
  <sheetViews>
    <sheetView showGridLines="0" tabSelected="1" zoomScale="90" zoomScaleNormal="90" zoomScaleSheetLayoutView="90" workbookViewId="0">
      <selection activeCell="M5" sqref="M5"/>
    </sheetView>
  </sheetViews>
  <sheetFormatPr defaultColWidth="9.140625" defaultRowHeight="14.25"/>
  <cols>
    <col min="1" max="1" width="1.28515625" style="1" customWidth="1"/>
    <col min="2" max="2" width="4.7109375" style="1" customWidth="1"/>
    <col min="3" max="3" width="20" style="1" customWidth="1"/>
    <col min="4" max="4" width="18.140625" style="1" customWidth="1"/>
    <col min="5" max="5" width="18.7109375" style="1" customWidth="1"/>
    <col min="6" max="6" width="18.42578125" style="1" customWidth="1"/>
    <col min="7" max="7" width="14.28515625" style="1" customWidth="1"/>
    <col min="8" max="8" width="15.85546875" style="1" customWidth="1"/>
    <col min="9" max="9" width="20.5703125" style="1" customWidth="1"/>
    <col min="10" max="10" width="16.5703125" style="1" customWidth="1"/>
    <col min="11" max="16384" width="9.140625" style="1"/>
  </cols>
  <sheetData>
    <row r="1" spans="2:9" ht="29.25" customHeight="1">
      <c r="B1" s="47" t="s">
        <v>32</v>
      </c>
      <c r="H1" s="94" t="s">
        <v>53</v>
      </c>
    </row>
    <row r="2" spans="2:9" s="10" customFormat="1" ht="32.25" customHeight="1">
      <c r="B2" s="48"/>
      <c r="C2" s="4" t="s">
        <v>2</v>
      </c>
      <c r="D2" s="5" t="s">
        <v>3</v>
      </c>
      <c r="E2" s="49"/>
      <c r="F2" s="48"/>
      <c r="G2" s="48"/>
      <c r="H2" s="48"/>
      <c r="I2" s="50"/>
    </row>
    <row r="3" spans="2:9" s="10" customFormat="1" ht="55.9" customHeight="1">
      <c r="B3" s="8" t="s">
        <v>4</v>
      </c>
      <c r="C3" s="8" t="s">
        <v>33</v>
      </c>
      <c r="D3" s="6" t="s">
        <v>6</v>
      </c>
      <c r="E3" s="6" t="s">
        <v>34</v>
      </c>
      <c r="F3" s="8" t="s">
        <v>35</v>
      </c>
      <c r="G3" s="8" t="s">
        <v>8</v>
      </c>
      <c r="H3" s="8" t="s">
        <v>36</v>
      </c>
      <c r="I3" s="51" t="s">
        <v>37</v>
      </c>
    </row>
    <row r="4" spans="2:9" s="10" customFormat="1" ht="32.25" customHeight="1">
      <c r="B4" s="11">
        <v>1</v>
      </c>
      <c r="C4" s="52" t="s">
        <v>38</v>
      </c>
      <c r="D4" s="53">
        <v>2</v>
      </c>
      <c r="E4" s="53">
        <f>D4*1000</f>
        <v>2000</v>
      </c>
      <c r="F4" s="54"/>
      <c r="G4" s="54">
        <f>F4*8%</f>
        <v>0</v>
      </c>
      <c r="H4" s="55">
        <f>G4+F4</f>
        <v>0</v>
      </c>
      <c r="I4" s="56">
        <f>H4*E4</f>
        <v>0</v>
      </c>
    </row>
    <row r="5" spans="2:9" s="10" customFormat="1" ht="32.25" customHeight="1">
      <c r="B5" s="11">
        <v>2</v>
      </c>
      <c r="C5" s="52" t="s">
        <v>39</v>
      </c>
      <c r="D5" s="53">
        <v>1</v>
      </c>
      <c r="E5" s="53">
        <f>D5*1200</f>
        <v>1200</v>
      </c>
      <c r="F5" s="54"/>
      <c r="G5" s="54">
        <f t="shared" ref="G5:G9" si="0">F5*8%</f>
        <v>0</v>
      </c>
      <c r="H5" s="55">
        <f t="shared" ref="H5:H9" si="1">G5+F5</f>
        <v>0</v>
      </c>
      <c r="I5" s="56">
        <f t="shared" ref="I5:I9" si="2">H5*E5</f>
        <v>0</v>
      </c>
    </row>
    <row r="6" spans="2:9" s="10" customFormat="1" ht="32.25" customHeight="1">
      <c r="B6" s="11">
        <v>3</v>
      </c>
      <c r="C6" s="52" t="s">
        <v>40</v>
      </c>
      <c r="D6" s="53">
        <v>2</v>
      </c>
      <c r="E6" s="53">
        <f>D6*1000</f>
        <v>2000</v>
      </c>
      <c r="F6" s="57"/>
      <c r="G6" s="54">
        <f t="shared" si="0"/>
        <v>0</v>
      </c>
      <c r="H6" s="55">
        <f t="shared" si="1"/>
        <v>0</v>
      </c>
      <c r="I6" s="56">
        <f t="shared" si="2"/>
        <v>0</v>
      </c>
    </row>
    <row r="7" spans="2:9" s="10" customFormat="1" ht="32.25" customHeight="1">
      <c r="B7" s="11">
        <v>4</v>
      </c>
      <c r="C7" s="52" t="s">
        <v>41</v>
      </c>
      <c r="D7" s="53">
        <v>1</v>
      </c>
      <c r="E7" s="53">
        <f>D7*1200</f>
        <v>1200</v>
      </c>
      <c r="F7" s="57"/>
      <c r="G7" s="54">
        <f t="shared" si="0"/>
        <v>0</v>
      </c>
      <c r="H7" s="55">
        <f t="shared" si="1"/>
        <v>0</v>
      </c>
      <c r="I7" s="56">
        <f t="shared" si="2"/>
        <v>0</v>
      </c>
    </row>
    <row r="8" spans="2:9" s="10" customFormat="1" ht="32.25" customHeight="1">
      <c r="B8" s="11">
        <v>5</v>
      </c>
      <c r="C8" s="58" t="s">
        <v>42</v>
      </c>
      <c r="D8" s="53">
        <v>2</v>
      </c>
      <c r="E8" s="53">
        <v>2000</v>
      </c>
      <c r="F8" s="57"/>
      <c r="G8" s="54">
        <f t="shared" si="0"/>
        <v>0</v>
      </c>
      <c r="H8" s="55">
        <f t="shared" si="1"/>
        <v>0</v>
      </c>
      <c r="I8" s="56">
        <f t="shared" si="2"/>
        <v>0</v>
      </c>
    </row>
    <row r="9" spans="2:9" s="10" customFormat="1" ht="32.25" customHeight="1">
      <c r="B9" s="11">
        <v>6</v>
      </c>
      <c r="C9" s="58" t="s">
        <v>43</v>
      </c>
      <c r="D9" s="59">
        <v>1</v>
      </c>
      <c r="E9" s="59">
        <v>1200</v>
      </c>
      <c r="F9" s="57"/>
      <c r="G9" s="54">
        <f t="shared" si="0"/>
        <v>0</v>
      </c>
      <c r="H9" s="55">
        <f t="shared" si="1"/>
        <v>0</v>
      </c>
      <c r="I9" s="56">
        <f t="shared" si="2"/>
        <v>0</v>
      </c>
    </row>
    <row r="10" spans="2:9" s="10" customFormat="1" ht="32.25" customHeight="1">
      <c r="B10" s="60"/>
      <c r="C10" s="61"/>
      <c r="D10" s="62"/>
      <c r="E10" s="63"/>
      <c r="F10" s="102" t="s">
        <v>44</v>
      </c>
      <c r="G10" s="103"/>
      <c r="H10" s="104"/>
      <c r="I10" s="55">
        <f>SUM(I4:I9)</f>
        <v>0</v>
      </c>
    </row>
    <row r="11" spans="2:9" s="10" customFormat="1" ht="32.25" customHeight="1">
      <c r="B11" s="48"/>
      <c r="C11" s="4" t="s">
        <v>16</v>
      </c>
      <c r="D11" s="5" t="s">
        <v>17</v>
      </c>
      <c r="E11" s="49"/>
      <c r="F11" s="48"/>
      <c r="G11" s="48"/>
      <c r="H11" s="48"/>
      <c r="I11" s="50"/>
    </row>
    <row r="12" spans="2:9" s="64" customFormat="1" ht="49.5" customHeight="1">
      <c r="B12" s="8" t="s">
        <v>4</v>
      </c>
      <c r="C12" s="8" t="s">
        <v>33</v>
      </c>
      <c r="D12" s="6" t="s">
        <v>6</v>
      </c>
      <c r="E12" s="6" t="s">
        <v>34</v>
      </c>
      <c r="F12" s="8" t="s">
        <v>35</v>
      </c>
      <c r="G12" s="8" t="s">
        <v>8</v>
      </c>
      <c r="H12" s="8" t="s">
        <v>36</v>
      </c>
      <c r="I12" s="51" t="s">
        <v>37</v>
      </c>
    </row>
    <row r="13" spans="2:9" s="10" customFormat="1" ht="27" customHeight="1">
      <c r="B13" s="11">
        <v>1</v>
      </c>
      <c r="C13" s="52" t="s">
        <v>38</v>
      </c>
      <c r="D13" s="53">
        <v>10</v>
      </c>
      <c r="E13" s="53">
        <f>D13*1000</f>
        <v>10000</v>
      </c>
      <c r="F13" s="54"/>
      <c r="G13" s="54">
        <f>F13*8%</f>
        <v>0</v>
      </c>
      <c r="H13" s="55">
        <f>G13+F13</f>
        <v>0</v>
      </c>
      <c r="I13" s="56">
        <f>H13*E13</f>
        <v>0</v>
      </c>
    </row>
    <row r="14" spans="2:9" s="10" customFormat="1" ht="27" customHeight="1">
      <c r="B14" s="11">
        <v>2</v>
      </c>
      <c r="C14" s="52" t="s">
        <v>39</v>
      </c>
      <c r="D14" s="53">
        <v>2</v>
      </c>
      <c r="E14" s="53">
        <f>D14*1200</f>
        <v>2400</v>
      </c>
      <c r="F14" s="54"/>
      <c r="G14" s="54">
        <f t="shared" ref="G14:G18" si="3">F14*8%</f>
        <v>0</v>
      </c>
      <c r="H14" s="55">
        <f t="shared" ref="H14:H18" si="4">G14+F14</f>
        <v>0</v>
      </c>
      <c r="I14" s="56">
        <f t="shared" ref="I14:I18" si="5">H14*E14</f>
        <v>0</v>
      </c>
    </row>
    <row r="15" spans="2:9" s="10" customFormat="1" ht="32.25" customHeight="1">
      <c r="B15" s="11">
        <v>3</v>
      </c>
      <c r="C15" s="52" t="s">
        <v>40</v>
      </c>
      <c r="D15" s="53">
        <v>5</v>
      </c>
      <c r="E15" s="53">
        <f>D15*1000</f>
        <v>5000</v>
      </c>
      <c r="F15" s="54"/>
      <c r="G15" s="54">
        <f t="shared" si="3"/>
        <v>0</v>
      </c>
      <c r="H15" s="55">
        <f t="shared" si="4"/>
        <v>0</v>
      </c>
      <c r="I15" s="56">
        <f t="shared" si="5"/>
        <v>0</v>
      </c>
    </row>
    <row r="16" spans="2:9" s="10" customFormat="1" ht="32.25" customHeight="1">
      <c r="B16" s="11">
        <v>4</v>
      </c>
      <c r="C16" s="52" t="s">
        <v>41</v>
      </c>
      <c r="D16" s="53">
        <v>2</v>
      </c>
      <c r="E16" s="53">
        <f>D16*1200</f>
        <v>2400</v>
      </c>
      <c r="F16" s="54"/>
      <c r="G16" s="54">
        <f t="shared" si="3"/>
        <v>0</v>
      </c>
      <c r="H16" s="55">
        <f t="shared" si="4"/>
        <v>0</v>
      </c>
      <c r="I16" s="56">
        <f t="shared" si="5"/>
        <v>0</v>
      </c>
    </row>
    <row r="17" spans="2:9" s="10" customFormat="1" ht="32.25" customHeight="1">
      <c r="B17" s="11">
        <v>5</v>
      </c>
      <c r="C17" s="58" t="s">
        <v>42</v>
      </c>
      <c r="D17" s="53">
        <v>2</v>
      </c>
      <c r="E17" s="53">
        <v>2000</v>
      </c>
      <c r="F17" s="54"/>
      <c r="G17" s="54">
        <f t="shared" si="3"/>
        <v>0</v>
      </c>
      <c r="H17" s="55">
        <f t="shared" si="4"/>
        <v>0</v>
      </c>
      <c r="I17" s="56">
        <f t="shared" si="5"/>
        <v>0</v>
      </c>
    </row>
    <row r="18" spans="2:9" s="10" customFormat="1" ht="34.5" customHeight="1">
      <c r="B18" s="11">
        <v>6</v>
      </c>
      <c r="C18" s="58" t="s">
        <v>43</v>
      </c>
      <c r="D18" s="59">
        <v>2</v>
      </c>
      <c r="E18" s="59">
        <v>1200</v>
      </c>
      <c r="F18" s="54"/>
      <c r="G18" s="54">
        <f t="shared" si="3"/>
        <v>0</v>
      </c>
      <c r="H18" s="55">
        <f t="shared" si="4"/>
        <v>0</v>
      </c>
      <c r="I18" s="56">
        <f t="shared" si="5"/>
        <v>0</v>
      </c>
    </row>
    <row r="19" spans="2:9" s="10" customFormat="1" ht="30" customHeight="1">
      <c r="B19" s="60"/>
      <c r="C19" s="61"/>
      <c r="D19" s="62"/>
      <c r="E19" s="63"/>
      <c r="F19" s="102" t="s">
        <v>45</v>
      </c>
      <c r="G19" s="103"/>
      <c r="H19" s="104"/>
      <c r="I19" s="55">
        <f>SUM(I13:I18)</f>
        <v>0</v>
      </c>
    </row>
    <row r="20" spans="2:9" s="65" customFormat="1" ht="30" customHeight="1">
      <c r="C20" s="66" t="s">
        <v>19</v>
      </c>
      <c r="D20" s="67" t="s">
        <v>46</v>
      </c>
      <c r="E20" s="68"/>
    </row>
    <row r="21" spans="2:9" s="65" customFormat="1" ht="51.6" customHeight="1">
      <c r="B21" s="69" t="s">
        <v>4</v>
      </c>
      <c r="C21" s="69" t="s">
        <v>33</v>
      </c>
      <c r="D21" s="70" t="s">
        <v>6</v>
      </c>
      <c r="E21" s="70" t="s">
        <v>34</v>
      </c>
      <c r="F21" s="69" t="s">
        <v>7</v>
      </c>
      <c r="G21" s="69" t="s">
        <v>8</v>
      </c>
      <c r="H21" s="69" t="s">
        <v>36</v>
      </c>
      <c r="I21" s="71" t="s">
        <v>37</v>
      </c>
    </row>
    <row r="22" spans="2:9" s="65" customFormat="1" ht="30" customHeight="1">
      <c r="B22" s="72">
        <v>1</v>
      </c>
      <c r="C22" s="73" t="s">
        <v>38</v>
      </c>
      <c r="D22" s="74">
        <v>2</v>
      </c>
      <c r="E22" s="74">
        <f>D22*1000</f>
        <v>2000</v>
      </c>
      <c r="F22" s="54"/>
      <c r="G22" s="54">
        <f>F22*8%</f>
        <v>0</v>
      </c>
      <c r="H22" s="75">
        <f>G22+F22</f>
        <v>0</v>
      </c>
      <c r="I22" s="76">
        <f>H22*E22</f>
        <v>0</v>
      </c>
    </row>
    <row r="23" spans="2:9" s="65" customFormat="1" ht="30" customHeight="1">
      <c r="B23" s="72">
        <v>2</v>
      </c>
      <c r="C23" s="73" t="s">
        <v>39</v>
      </c>
      <c r="D23" s="74">
        <v>1</v>
      </c>
      <c r="E23" s="74">
        <f>D23*1200</f>
        <v>1200</v>
      </c>
      <c r="F23" s="54"/>
      <c r="G23" s="54">
        <f t="shared" ref="G23:G27" si="6">F23*8%</f>
        <v>0</v>
      </c>
      <c r="H23" s="75">
        <f t="shared" ref="H23:H27" si="7">G23+F23</f>
        <v>0</v>
      </c>
      <c r="I23" s="76">
        <f t="shared" ref="I23:I27" si="8">H23*E23</f>
        <v>0</v>
      </c>
    </row>
    <row r="24" spans="2:9" s="65" customFormat="1" ht="30" customHeight="1">
      <c r="B24" s="72">
        <v>3</v>
      </c>
      <c r="C24" s="73" t="s">
        <v>40</v>
      </c>
      <c r="D24" s="74">
        <v>2</v>
      </c>
      <c r="E24" s="74">
        <f>D24*1000</f>
        <v>2000</v>
      </c>
      <c r="F24" s="54"/>
      <c r="G24" s="54">
        <f t="shared" si="6"/>
        <v>0</v>
      </c>
      <c r="H24" s="75">
        <f t="shared" si="7"/>
        <v>0</v>
      </c>
      <c r="I24" s="76">
        <f t="shared" si="8"/>
        <v>0</v>
      </c>
    </row>
    <row r="25" spans="2:9" s="65" customFormat="1" ht="30" customHeight="1">
      <c r="B25" s="72">
        <v>4</v>
      </c>
      <c r="C25" s="73" t="s">
        <v>41</v>
      </c>
      <c r="D25" s="74">
        <v>1</v>
      </c>
      <c r="E25" s="74">
        <f>D25*1200</f>
        <v>1200</v>
      </c>
      <c r="F25" s="54"/>
      <c r="G25" s="54">
        <f t="shared" si="6"/>
        <v>0</v>
      </c>
      <c r="H25" s="75">
        <f>G25+F25</f>
        <v>0</v>
      </c>
      <c r="I25" s="76">
        <f t="shared" si="8"/>
        <v>0</v>
      </c>
    </row>
    <row r="26" spans="2:9" s="65" customFormat="1" ht="30" customHeight="1">
      <c r="B26" s="72">
        <v>5</v>
      </c>
      <c r="C26" s="77" t="s">
        <v>42</v>
      </c>
      <c r="D26" s="74">
        <v>2</v>
      </c>
      <c r="E26" s="74">
        <v>1000</v>
      </c>
      <c r="F26" s="54"/>
      <c r="G26" s="54">
        <f t="shared" si="6"/>
        <v>0</v>
      </c>
      <c r="H26" s="75">
        <f t="shared" si="7"/>
        <v>0</v>
      </c>
      <c r="I26" s="76">
        <f t="shared" si="8"/>
        <v>0</v>
      </c>
    </row>
    <row r="27" spans="2:9" s="65" customFormat="1" ht="30" customHeight="1">
      <c r="B27" s="72">
        <v>6</v>
      </c>
      <c r="C27" s="77" t="s">
        <v>43</v>
      </c>
      <c r="D27" s="78">
        <v>1</v>
      </c>
      <c r="E27" s="78">
        <v>1200</v>
      </c>
      <c r="F27" s="54"/>
      <c r="G27" s="54">
        <f t="shared" si="6"/>
        <v>0</v>
      </c>
      <c r="H27" s="75">
        <f t="shared" si="7"/>
        <v>0</v>
      </c>
      <c r="I27" s="76">
        <f t="shared" si="8"/>
        <v>0</v>
      </c>
    </row>
    <row r="28" spans="2:9" s="65" customFormat="1" ht="30" customHeight="1">
      <c r="B28" s="79"/>
      <c r="C28" s="80"/>
      <c r="D28" s="81"/>
      <c r="E28" s="82"/>
      <c r="F28" s="105" t="s">
        <v>47</v>
      </c>
      <c r="G28" s="106"/>
      <c r="H28" s="107"/>
      <c r="I28" s="83">
        <f>SUM(I22:I27)</f>
        <v>0</v>
      </c>
    </row>
    <row r="29" spans="2:9" s="65" customFormat="1" ht="30" customHeight="1">
      <c r="C29" s="66" t="s">
        <v>22</v>
      </c>
      <c r="D29" s="67" t="s">
        <v>48</v>
      </c>
      <c r="E29" s="68"/>
    </row>
    <row r="30" spans="2:9" s="65" customFormat="1" ht="49.9" customHeight="1">
      <c r="B30" s="69" t="s">
        <v>4</v>
      </c>
      <c r="C30" s="69" t="s">
        <v>33</v>
      </c>
      <c r="D30" s="70" t="s">
        <v>6</v>
      </c>
      <c r="E30" s="70" t="s">
        <v>34</v>
      </c>
      <c r="F30" s="69" t="s">
        <v>7</v>
      </c>
      <c r="G30" s="69" t="s">
        <v>8</v>
      </c>
      <c r="H30" s="69" t="s">
        <v>36</v>
      </c>
      <c r="I30" s="71" t="s">
        <v>37</v>
      </c>
    </row>
    <row r="31" spans="2:9" s="65" customFormat="1" ht="30" customHeight="1">
      <c r="B31" s="72">
        <v>1</v>
      </c>
      <c r="C31" s="73" t="s">
        <v>38</v>
      </c>
      <c r="D31" s="74">
        <v>4</v>
      </c>
      <c r="E31" s="74">
        <f>D31*1000</f>
        <v>4000</v>
      </c>
      <c r="F31" s="54"/>
      <c r="G31" s="54">
        <f>F31*8%</f>
        <v>0</v>
      </c>
      <c r="H31" s="75">
        <f>G31+F31</f>
        <v>0</v>
      </c>
      <c r="I31" s="84">
        <f>H31*E31</f>
        <v>0</v>
      </c>
    </row>
    <row r="32" spans="2:9" s="65" customFormat="1" ht="30" customHeight="1">
      <c r="B32" s="72">
        <v>2</v>
      </c>
      <c r="C32" s="73" t="s">
        <v>39</v>
      </c>
      <c r="D32" s="74">
        <v>2</v>
      </c>
      <c r="E32" s="74">
        <f>D32*1200</f>
        <v>2400</v>
      </c>
      <c r="F32" s="54"/>
      <c r="G32" s="54">
        <f t="shared" ref="G32:G36" si="9">F32*8%</f>
        <v>0</v>
      </c>
      <c r="H32" s="75">
        <f t="shared" ref="H32:H36" si="10">G32+F32</f>
        <v>0</v>
      </c>
      <c r="I32" s="84">
        <f t="shared" ref="I32:I36" si="11">H32*E32</f>
        <v>0</v>
      </c>
    </row>
    <row r="33" spans="2:9" s="65" customFormat="1" ht="30" customHeight="1">
      <c r="B33" s="72">
        <v>3</v>
      </c>
      <c r="C33" s="73" t="s">
        <v>40</v>
      </c>
      <c r="D33" s="74">
        <v>2</v>
      </c>
      <c r="E33" s="74">
        <f>D33*1000</f>
        <v>2000</v>
      </c>
      <c r="F33" s="54"/>
      <c r="G33" s="54">
        <f t="shared" si="9"/>
        <v>0</v>
      </c>
      <c r="H33" s="75">
        <f t="shared" si="10"/>
        <v>0</v>
      </c>
      <c r="I33" s="84">
        <f t="shared" si="11"/>
        <v>0</v>
      </c>
    </row>
    <row r="34" spans="2:9" s="65" customFormat="1" ht="30" customHeight="1">
      <c r="B34" s="72">
        <v>4</v>
      </c>
      <c r="C34" s="73" t="s">
        <v>41</v>
      </c>
      <c r="D34" s="74">
        <v>2</v>
      </c>
      <c r="E34" s="74">
        <f>D34*1200</f>
        <v>2400</v>
      </c>
      <c r="F34" s="54"/>
      <c r="G34" s="54">
        <f t="shared" si="9"/>
        <v>0</v>
      </c>
      <c r="H34" s="75">
        <f t="shared" si="10"/>
        <v>0</v>
      </c>
      <c r="I34" s="84">
        <f t="shared" si="11"/>
        <v>0</v>
      </c>
    </row>
    <row r="35" spans="2:9" s="65" customFormat="1" ht="30" customHeight="1">
      <c r="B35" s="72">
        <v>5</v>
      </c>
      <c r="C35" s="77" t="s">
        <v>42</v>
      </c>
      <c r="D35" s="74">
        <v>3</v>
      </c>
      <c r="E35" s="74">
        <v>1000</v>
      </c>
      <c r="F35" s="54"/>
      <c r="G35" s="54">
        <f t="shared" si="9"/>
        <v>0</v>
      </c>
      <c r="H35" s="75">
        <f t="shared" si="10"/>
        <v>0</v>
      </c>
      <c r="I35" s="84">
        <f t="shared" si="11"/>
        <v>0</v>
      </c>
    </row>
    <row r="36" spans="2:9" s="65" customFormat="1" ht="30" customHeight="1">
      <c r="B36" s="72">
        <v>6</v>
      </c>
      <c r="C36" s="77" t="s">
        <v>43</v>
      </c>
      <c r="D36" s="78">
        <v>2</v>
      </c>
      <c r="E36" s="78">
        <v>1200</v>
      </c>
      <c r="F36" s="54"/>
      <c r="G36" s="54">
        <f t="shared" si="9"/>
        <v>0</v>
      </c>
      <c r="H36" s="75">
        <f t="shared" si="10"/>
        <v>0</v>
      </c>
      <c r="I36" s="84">
        <f t="shared" si="11"/>
        <v>0</v>
      </c>
    </row>
    <row r="37" spans="2:9" s="65" customFormat="1" ht="30" customHeight="1">
      <c r="B37" s="80"/>
      <c r="C37" s="80"/>
      <c r="D37" s="85"/>
      <c r="E37" s="79"/>
      <c r="F37" s="105" t="s">
        <v>49</v>
      </c>
      <c r="G37" s="106"/>
      <c r="H37" s="107"/>
      <c r="I37" s="86">
        <f>SUM(I31:I36)</f>
        <v>0</v>
      </c>
    </row>
    <row r="38" spans="2:9" s="65" customFormat="1" ht="12" customHeight="1">
      <c r="B38" s="80"/>
      <c r="C38" s="80"/>
      <c r="D38" s="85"/>
      <c r="E38" s="79"/>
      <c r="F38" s="87"/>
      <c r="G38" s="87"/>
      <c r="H38" s="87"/>
      <c r="I38" s="88"/>
    </row>
    <row r="39" spans="2:9" s="89" customFormat="1" ht="28.15" customHeight="1">
      <c r="E39" s="90"/>
      <c r="F39" s="91" t="s">
        <v>50</v>
      </c>
      <c r="G39" s="92"/>
      <c r="H39" s="92"/>
      <c r="I39" s="93">
        <f>I37+I28+I19+I10</f>
        <v>0</v>
      </c>
    </row>
    <row r="41" spans="2:9" ht="15">
      <c r="C41" s="2"/>
      <c r="D41" s="2"/>
      <c r="E41" s="2"/>
    </row>
    <row r="42" spans="2:9" ht="37.15" customHeight="1">
      <c r="C42" s="2" t="s">
        <v>51</v>
      </c>
      <c r="D42" s="2"/>
      <c r="E42" s="2" t="s">
        <v>52</v>
      </c>
    </row>
    <row r="43" spans="2:9" ht="15">
      <c r="C43" s="2" t="s">
        <v>30</v>
      </c>
      <c r="D43" s="2"/>
      <c r="E43" s="2" t="s">
        <v>31</v>
      </c>
    </row>
    <row r="44" spans="2:9" ht="15">
      <c r="C44" s="2"/>
      <c r="D44" s="2"/>
      <c r="E44" s="2"/>
    </row>
  </sheetData>
  <mergeCells count="4">
    <mergeCell ref="F10:H10"/>
    <mergeCell ref="F19:H19"/>
    <mergeCell ref="F28:H28"/>
    <mergeCell ref="F37:H37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 - lokalne</vt:lpstr>
      <vt:lpstr>B - krajowe Alb</vt:lpstr>
      <vt:lpstr>'A - lokalne'!Obszar_wydruku</vt:lpstr>
      <vt:lpstr>'B - krajowe Alb'!Obszar_wydruku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Tałanda</dc:creator>
  <cp:lastModifiedBy>Rafał Rzepecki</cp:lastModifiedBy>
  <dcterms:created xsi:type="dcterms:W3CDTF">2018-07-03T10:24:28Z</dcterms:created>
  <dcterms:modified xsi:type="dcterms:W3CDTF">2018-07-04T09:49:25Z</dcterms:modified>
</cp:coreProperties>
</file>