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formularz cenowo-przedmiotowy" sheetId="1" r:id="rId1"/>
  </sheets>
  <definedNames>
    <definedName name="_xlnm.Print_Area" localSheetId="0">'formularz cenowo-przedmiotowy'!$A$1:$G$46</definedName>
  </definedNames>
  <calcPr fullCalcOnLoad="1"/>
</workbook>
</file>

<file path=xl/sharedStrings.xml><?xml version="1.0" encoding="utf-8"?>
<sst xmlns="http://schemas.openxmlformats.org/spreadsheetml/2006/main" count="68" uniqueCount="68">
  <si>
    <t>3.</t>
  </si>
  <si>
    <t>2.</t>
  </si>
  <si>
    <t>1.</t>
  </si>
  <si>
    <t>4.</t>
  </si>
  <si>
    <t>5.</t>
  </si>
  <si>
    <t>L.p.</t>
  </si>
  <si>
    <t>pieczątka Wykonawcy</t>
  </si>
  <si>
    <t>...........................................................</t>
  </si>
  <si>
    <t>miejscowość i data</t>
  </si>
  <si>
    <t>pieczątka i podpis Wykonawcy</t>
  </si>
  <si>
    <t>...................................................................</t>
  </si>
  <si>
    <t>.............................................</t>
  </si>
  <si>
    <t>Przedmiot zamówienia</t>
  </si>
  <si>
    <t>6.</t>
  </si>
  <si>
    <t>7.</t>
  </si>
  <si>
    <t>8.</t>
  </si>
  <si>
    <t>9.</t>
  </si>
  <si>
    <t>10.</t>
  </si>
  <si>
    <t>11.</t>
  </si>
  <si>
    <t>12.</t>
  </si>
  <si>
    <t>13.</t>
  </si>
  <si>
    <t>Łączna ilość arkuszy</t>
  </si>
  <si>
    <t>Kwota podatku VAT w PLN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</si>
  <si>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</si>
  <si>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</si>
  <si>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</si>
  <si>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</si>
  <si>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</si>
  <si>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</si>
  <si>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</si>
  <si>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</si>
  <si>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</si>
  <si>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</si>
  <si>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</si>
  <si>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</si>
  <si>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Formularz cenowo-przedmiotowy</t>
  </si>
  <si>
    <t xml:space="preserve"> Uniwersytet Gdański Dział Zamówień Publicznych, ul. Jana Bażyńskiego 8, 80-309 Gdańsk</t>
  </si>
  <si>
    <t>Tektura introligatorska, 2 mm, format B1</t>
  </si>
  <si>
    <t>Cena jednostkowa netto w PLN za 1 arkusz</t>
  </si>
  <si>
    <t>Cena jednostkowa brutto w PLN za 
1 arkusz</t>
  </si>
  <si>
    <r>
      <rPr>
        <b/>
        <sz val="10"/>
        <color indexed="8"/>
        <rFont val="Arial"/>
        <family val="2"/>
      </rPr>
      <t>Wartość brutto w PLN za łączną ilość arkuszy</t>
    </r>
    <r>
      <rPr>
        <sz val="10"/>
        <color indexed="8"/>
        <rFont val="Arial"/>
        <family val="2"/>
      </rPr>
      <t xml:space="preserve">
(łączna ilość ark. x cena jedn. brutto w PLN za 1 arkusz)</t>
    </r>
  </si>
  <si>
    <r>
      <rPr>
        <b/>
        <i/>
        <sz val="9"/>
        <color indexed="8"/>
        <rFont val="Arial"/>
        <family val="2"/>
      </rPr>
      <t>Załącznik nr 1a</t>
    </r>
    <r>
      <rPr>
        <i/>
        <sz val="9"/>
        <color indexed="8"/>
        <rFont val="Arial"/>
        <family val="2"/>
      </rPr>
      <t xml:space="preserve"> do Specyfikacji Istotnych Warunków Zamówienia - postępowanie nr  A120-211-53/18/SS</t>
    </r>
  </si>
  <si>
    <t>Kwotę z wiersza 25 należy przenieść do załącznika nr 1 do SIWZ - formularz ofertowy</t>
  </si>
  <si>
    <t>Razem wartość brutto w PLN (zsumowane wartości z pozycji od 1 do 24):</t>
  </si>
  <si>
    <r>
      <rPr>
        <b/>
        <u val="single"/>
        <sz val="10"/>
        <color indexed="8"/>
        <rFont val="Arial"/>
        <family val="2"/>
      </rPr>
      <t>Uwaga:</t>
    </r>
    <r>
      <rPr>
        <u val="single"/>
        <sz val="10"/>
        <color indexed="8"/>
        <rFont val="Arial"/>
        <family val="2"/>
      </rPr>
      <t xml:space="preserve"> pozycje 8-21 powinny być dostępne w różnych układach włókien: ciągłość włókna po długim boku oraz po krótkim boku, informacja o kierunku włókna zamawianego papieru będzie podawana przy każdym zamówieniu.</t>
    </r>
  </si>
  <si>
    <t>Papier obustronnie powlekany, matowy 115g, format B1</t>
  </si>
  <si>
    <t>Papier biały niepowlekany o rozproszonym układzie włókien do poddruku na maszynach offsetowych, 80g, format B1</t>
  </si>
  <si>
    <t>Papier biały niepowlekany o rozproszonym układzie włókien do poddruku na maszynach offsetowych, 80g, format A1</t>
  </si>
  <si>
    <t>Papier biały niepowlekany, 80g, format B1</t>
  </si>
  <si>
    <t>Papier biały niepowlekany, 80g, format A1</t>
  </si>
  <si>
    <t>Papier biały niepowlekany, 100g, format A1+ (63 x 88 cm)</t>
  </si>
  <si>
    <t>Papier objętościowy spulchniany, kolor kremowy, 80g, współczynnik spulchniania 1,5-2,0, format B1</t>
  </si>
  <si>
    <t>Papier objętościowy spulchniany, kolor kremowy, 80g, współczynnik spulchniania 1,5-2,0, format A1</t>
  </si>
  <si>
    <t>Papier jednostronnie powlekany z białym spodem, 240-260g, format B1</t>
  </si>
  <si>
    <t>Papier obustronnie powlekany, błyszczący 115g, format B1</t>
  </si>
  <si>
    <t>Papier obustronnie powlekany, matowy 130g, format B1</t>
  </si>
  <si>
    <t>Papier obustronnie powlekany, błyszczący 130g, format B1</t>
  </si>
  <si>
    <t>Papier obustronnie powlekany, matowy 150g, format B1</t>
  </si>
  <si>
    <t>Papier obustronnie powlekany, błyszczący 150g, format B1</t>
  </si>
  <si>
    <t>Papier obustronnie powlekany, matowy 170g, format B1</t>
  </si>
  <si>
    <t>Papier obustronnie powlekany, błyszczący 170g, format B1</t>
  </si>
  <si>
    <t>Papier obustronnie powlekany, matowy 200g, format B1</t>
  </si>
  <si>
    <t>Papier obustronnie powlekany, błyszczący 200g, format B1</t>
  </si>
  <si>
    <t>Papier obustronnie powlekany, matowy 250g, format B1</t>
  </si>
  <si>
    <t>Papier obustronnie powlekany, matowy 300g, format B1</t>
  </si>
  <si>
    <t>Papier obustronnie powlekany, matowy 115g, format A1+ (63 x 88 cm)</t>
  </si>
  <si>
    <t>Papier biały niepowlekany 140g format B1</t>
  </si>
  <si>
    <t>Papier biały niepowlekany 120g format B1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</si>
</sst>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;[Red]#,##0.00"/>
    <numFmt numFmtId="171" formatCode="#,##0;[Red]#,##0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 horizontal="left" vertical="top"/>
      <protection/>
    </xf>
    <xf numFmtId="0" fontId="49" fillId="6" borderId="10" xfId="0" applyFont="1" applyFill="1" applyBorder="1" applyAlignment="1" applyProtection="1">
      <alignment horizontal="center" vertical="center"/>
      <protection/>
    </xf>
    <xf numFmtId="0" fontId="49" fillId="6" borderId="11" xfId="0" applyFont="1" applyFill="1" applyBorder="1" applyAlignment="1" applyProtection="1">
      <alignment horizontal="center" vertical="center"/>
      <protection/>
    </xf>
    <xf numFmtId="0" fontId="49" fillId="6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9" fillId="6" borderId="12" xfId="0" applyFont="1" applyFill="1" applyBorder="1" applyAlignment="1" applyProtection="1">
      <alignment horizontal="center"/>
      <protection/>
    </xf>
    <xf numFmtId="0" fontId="49" fillId="6" borderId="15" xfId="0" applyFont="1" applyFill="1" applyBorder="1" applyAlignment="1" applyProtection="1">
      <alignment horizontal="center" vertical="center"/>
      <protection/>
    </xf>
    <xf numFmtId="0" fontId="49" fillId="6" borderId="16" xfId="0" applyFont="1" applyFill="1" applyBorder="1" applyAlignment="1" applyProtection="1">
      <alignment horizontal="center"/>
      <protection/>
    </xf>
    <xf numFmtId="0" fontId="8" fillId="6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48" fillId="33" borderId="0" xfId="0" applyFont="1" applyFill="1" applyAlignment="1" applyProtection="1">
      <alignment horizontal="center"/>
      <protection locked="0"/>
    </xf>
    <xf numFmtId="0" fontId="48" fillId="33" borderId="0" xfId="0" applyFont="1" applyFill="1" applyAlignment="1" applyProtection="1">
      <alignment/>
      <protection locked="0"/>
    </xf>
    <xf numFmtId="0" fontId="48" fillId="33" borderId="0" xfId="0" applyFont="1" applyFill="1" applyAlignment="1" applyProtection="1">
      <alignment/>
      <protection locked="0"/>
    </xf>
    <xf numFmtId="0" fontId="48" fillId="33" borderId="0" xfId="0" applyFont="1" applyFill="1" applyAlignment="1" applyProtection="1">
      <alignment horizontal="center"/>
      <protection/>
    </xf>
    <xf numFmtId="0" fontId="0" fillId="33" borderId="0" xfId="0" applyFill="1" applyAlignment="1">
      <alignment/>
    </xf>
    <xf numFmtId="170" fontId="48" fillId="0" borderId="14" xfId="0" applyNumberFormat="1" applyFont="1" applyBorder="1" applyAlignment="1" applyProtection="1">
      <alignment horizontal="center" vertical="center"/>
      <protection locked="0"/>
    </xf>
    <xf numFmtId="170" fontId="48" fillId="0" borderId="18" xfId="0" applyNumberFormat="1" applyFont="1" applyBorder="1" applyAlignment="1" applyProtection="1">
      <alignment horizontal="center" vertical="center"/>
      <protection locked="0"/>
    </xf>
    <xf numFmtId="170" fontId="2" fillId="0" borderId="19" xfId="0" applyNumberFormat="1" applyFont="1" applyBorder="1" applyAlignment="1" applyProtection="1">
      <alignment horizontal="center" vertical="center"/>
      <protection locked="0"/>
    </xf>
    <xf numFmtId="170" fontId="48" fillId="0" borderId="13" xfId="42" applyNumberFormat="1" applyFont="1" applyBorder="1" applyAlignment="1" applyProtection="1">
      <alignment horizontal="center" vertical="center"/>
      <protection locked="0"/>
    </xf>
    <xf numFmtId="170" fontId="48" fillId="0" borderId="13" xfId="0" applyNumberFormat="1" applyFont="1" applyBorder="1" applyAlignment="1" applyProtection="1">
      <alignment horizontal="center" vertical="center"/>
      <protection locked="0"/>
    </xf>
    <xf numFmtId="170" fontId="48" fillId="0" borderId="20" xfId="0" applyNumberFormat="1" applyFont="1" applyBorder="1" applyAlignment="1" applyProtection="1">
      <alignment horizontal="center" vertical="center"/>
      <protection locked="0"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170" fontId="48" fillId="33" borderId="13" xfId="0" applyNumberFormat="1" applyFont="1" applyFill="1" applyBorder="1" applyAlignment="1" applyProtection="1">
      <alignment horizontal="center" vertical="center"/>
      <protection locked="0"/>
    </xf>
    <xf numFmtId="170" fontId="5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170" fontId="48" fillId="0" borderId="23" xfId="42" applyNumberFormat="1" applyFont="1" applyBorder="1" applyAlignment="1" applyProtection="1">
      <alignment horizontal="center" vertical="center"/>
      <protection locked="0"/>
    </xf>
    <xf numFmtId="170" fontId="48" fillId="0" borderId="23" xfId="0" applyNumberFormat="1" applyFont="1" applyBorder="1" applyAlignment="1" applyProtection="1">
      <alignment horizontal="center" vertical="center"/>
      <protection locked="0"/>
    </xf>
    <xf numFmtId="170" fontId="48" fillId="0" borderId="24" xfId="0" applyNumberFormat="1" applyFont="1" applyBorder="1" applyAlignment="1" applyProtection="1">
      <alignment horizontal="center" vertical="center"/>
      <protection locked="0"/>
    </xf>
    <xf numFmtId="170" fontId="2" fillId="0" borderId="25" xfId="0" applyNumberFormat="1" applyFont="1" applyBorder="1" applyAlignment="1" applyProtection="1">
      <alignment horizontal="center" vertical="center"/>
      <protection locked="0"/>
    </xf>
    <xf numFmtId="0" fontId="49" fillId="33" borderId="0" xfId="0" applyFont="1" applyFill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48" fillId="0" borderId="27" xfId="0" applyFont="1" applyFill="1" applyBorder="1" applyAlignment="1" applyProtection="1">
      <alignment horizontal="center" vertical="center"/>
      <protection/>
    </xf>
    <xf numFmtId="0" fontId="48" fillId="0" borderId="28" xfId="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171" fontId="48" fillId="0" borderId="23" xfId="42" applyNumberFormat="1" applyFont="1" applyBorder="1" applyAlignment="1" applyProtection="1">
      <alignment horizontal="center" vertical="center"/>
      <protection/>
    </xf>
    <xf numFmtId="171" fontId="48" fillId="0" borderId="13" xfId="42" applyNumberFormat="1" applyFont="1" applyBorder="1" applyAlignment="1" applyProtection="1">
      <alignment horizontal="center" vertical="center"/>
      <protection/>
    </xf>
    <xf numFmtId="171" fontId="48" fillId="0" borderId="14" xfId="0" applyNumberFormat="1" applyFont="1" applyBorder="1" applyAlignment="1" applyProtection="1">
      <alignment horizontal="center" vertical="center"/>
      <protection/>
    </xf>
    <xf numFmtId="171" fontId="48" fillId="0" borderId="13" xfId="0" applyNumberFormat="1" applyFont="1" applyBorder="1" applyAlignment="1" applyProtection="1">
      <alignment horizontal="center" vertical="center"/>
      <protection/>
    </xf>
    <xf numFmtId="171" fontId="48" fillId="33" borderId="13" xfId="0" applyNumberFormat="1" applyFont="1" applyFill="1" applyBorder="1" applyAlignment="1" applyProtection="1">
      <alignment horizontal="center" vertical="center"/>
      <protection/>
    </xf>
    <xf numFmtId="171" fontId="48" fillId="0" borderId="26" xfId="0" applyNumberFormat="1" applyFont="1" applyBorder="1" applyAlignment="1" applyProtection="1">
      <alignment horizontal="center" vertical="center"/>
      <protection/>
    </xf>
    <xf numFmtId="0" fontId="5" fillId="6" borderId="29" xfId="0" applyNumberFormat="1" applyFont="1" applyFill="1" applyBorder="1" applyAlignment="1" applyProtection="1">
      <alignment horizontal="right" vertical="center" wrapText="1"/>
      <protection/>
    </xf>
    <xf numFmtId="0" fontId="5" fillId="6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48" fillId="33" borderId="0" xfId="0" applyFont="1" applyFill="1" applyAlignment="1" applyProtection="1">
      <alignment horizontal="left" vertical="center" wrapText="1"/>
      <protection/>
    </xf>
    <xf numFmtId="0" fontId="48" fillId="33" borderId="0" xfId="0" applyFont="1" applyFill="1" applyAlignment="1" applyProtection="1">
      <alignment horizontal="center"/>
      <protection/>
    </xf>
    <xf numFmtId="0" fontId="50" fillId="33" borderId="31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51" fillId="33" borderId="32" xfId="0" applyFont="1" applyFill="1" applyBorder="1" applyAlignment="1" applyProtection="1">
      <alignment horizontal="center"/>
      <protection/>
    </xf>
    <xf numFmtId="0" fontId="52" fillId="33" borderId="0" xfId="0" applyFont="1" applyFill="1" applyAlignment="1" applyProtection="1">
      <alignment horizontal="center"/>
      <protection/>
    </xf>
    <xf numFmtId="0" fontId="53" fillId="6" borderId="27" xfId="0" applyFont="1" applyFill="1" applyBorder="1" applyAlignment="1" applyProtection="1">
      <alignment horizontal="center" vertical="center"/>
      <protection/>
    </xf>
    <xf numFmtId="0" fontId="53" fillId="6" borderId="28" xfId="0" applyFont="1" applyFill="1" applyBorder="1" applyAlignment="1" applyProtection="1">
      <alignment horizontal="center" vertical="center"/>
      <protection/>
    </xf>
    <xf numFmtId="0" fontId="53" fillId="6" borderId="33" xfId="0" applyFont="1" applyFill="1" applyBorder="1" applyAlignment="1" applyProtection="1">
      <alignment horizontal="center" vertical="center"/>
      <protection/>
    </xf>
    <xf numFmtId="0" fontId="53" fillId="6" borderId="14" xfId="0" applyFont="1" applyFill="1" applyBorder="1" applyAlignment="1" applyProtection="1">
      <alignment horizontal="center" vertical="center"/>
      <protection/>
    </xf>
    <xf numFmtId="0" fontId="53" fillId="6" borderId="33" xfId="0" applyFont="1" applyFill="1" applyBorder="1" applyAlignment="1" applyProtection="1">
      <alignment horizontal="center" vertical="center" wrapText="1"/>
      <protection/>
    </xf>
    <xf numFmtId="0" fontId="53" fillId="6" borderId="14" xfId="0" applyFont="1" applyFill="1" applyBorder="1" applyAlignment="1" applyProtection="1">
      <alignment horizontal="center" vertical="center" wrapText="1"/>
      <protection/>
    </xf>
    <xf numFmtId="0" fontId="6" fillId="6" borderId="34" xfId="0" applyFont="1" applyFill="1" applyBorder="1" applyAlignment="1" applyProtection="1">
      <alignment horizontal="center" vertical="center" wrapText="1"/>
      <protection/>
    </xf>
    <xf numFmtId="0" fontId="48" fillId="6" borderId="3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26">
      <selection activeCell="B28" sqref="B28"/>
    </sheetView>
  </sheetViews>
  <sheetFormatPr defaultColWidth="8.796875" defaultRowHeight="14.25"/>
  <cols>
    <col min="1" max="1" width="4.5" style="0" customWidth="1"/>
    <col min="2" max="2" width="32" style="0" customWidth="1"/>
    <col min="3" max="3" width="10.69921875" style="0" customWidth="1"/>
    <col min="4" max="4" width="11.59765625" style="0" customWidth="1"/>
    <col min="5" max="5" width="14.5" style="0" customWidth="1"/>
    <col min="6" max="6" width="18.19921875" style="0" customWidth="1"/>
    <col min="7" max="7" width="22.5" style="0" customWidth="1"/>
  </cols>
  <sheetData>
    <row r="1" spans="1:10" ht="14.25">
      <c r="A1" s="51" t="s">
        <v>41</v>
      </c>
      <c r="B1" s="52"/>
      <c r="C1" s="52"/>
      <c r="D1" s="52"/>
      <c r="E1" s="52"/>
      <c r="F1" s="52"/>
      <c r="G1" s="52"/>
      <c r="H1" s="18"/>
      <c r="I1" s="18"/>
      <c r="J1" s="18"/>
    </row>
    <row r="2" spans="1:10" ht="14.25">
      <c r="A2" s="1"/>
      <c r="B2" s="1"/>
      <c r="C2" s="1"/>
      <c r="D2" s="1"/>
      <c r="E2" s="1"/>
      <c r="F2" s="1"/>
      <c r="G2" s="1"/>
      <c r="H2" s="18"/>
      <c r="I2" s="18"/>
      <c r="J2" s="18"/>
    </row>
    <row r="3" spans="1:10" ht="14.25">
      <c r="A3" s="15" t="s">
        <v>11</v>
      </c>
      <c r="B3" s="16"/>
      <c r="C3" s="2"/>
      <c r="D3" s="2"/>
      <c r="E3" s="2"/>
      <c r="F3" s="2"/>
      <c r="G3" s="2"/>
      <c r="H3" s="18"/>
      <c r="I3" s="18"/>
      <c r="J3" s="18"/>
    </row>
    <row r="4" spans="1:10" ht="14.25">
      <c r="A4" s="3" t="s">
        <v>6</v>
      </c>
      <c r="B4" s="2"/>
      <c r="C4" s="2"/>
      <c r="D4" s="2"/>
      <c r="E4" s="2"/>
      <c r="F4" s="2"/>
      <c r="G4" s="2"/>
      <c r="H4" s="18"/>
      <c r="I4" s="18"/>
      <c r="J4" s="18"/>
    </row>
    <row r="5" spans="1:10" ht="15.75" thickBot="1">
      <c r="A5" s="53" t="s">
        <v>35</v>
      </c>
      <c r="B5" s="53"/>
      <c r="C5" s="53"/>
      <c r="D5" s="53"/>
      <c r="E5" s="53"/>
      <c r="F5" s="53"/>
      <c r="G5" s="53"/>
      <c r="H5" s="18"/>
      <c r="I5" s="18"/>
      <c r="J5" s="18"/>
    </row>
    <row r="6" spans="1:10" ht="14.25">
      <c r="A6" s="54" t="s">
        <v>5</v>
      </c>
      <c r="B6" s="56" t="s">
        <v>12</v>
      </c>
      <c r="C6" s="58" t="s">
        <v>21</v>
      </c>
      <c r="D6" s="58" t="s">
        <v>38</v>
      </c>
      <c r="E6" s="58" t="s">
        <v>22</v>
      </c>
      <c r="F6" s="58" t="s">
        <v>39</v>
      </c>
      <c r="G6" s="60" t="s">
        <v>40</v>
      </c>
      <c r="H6" s="18"/>
      <c r="I6" s="18"/>
      <c r="J6" s="18"/>
    </row>
    <row r="7" spans="1:10" ht="42" customHeight="1">
      <c r="A7" s="55"/>
      <c r="B7" s="57"/>
      <c r="C7" s="59"/>
      <c r="D7" s="59"/>
      <c r="E7" s="59"/>
      <c r="F7" s="59"/>
      <c r="G7" s="61"/>
      <c r="H7" s="18"/>
      <c r="I7" s="18"/>
      <c r="J7" s="18"/>
    </row>
    <row r="8" spans="1:10" ht="15" thickBot="1">
      <c r="A8" s="4">
        <v>1</v>
      </c>
      <c r="B8" s="5">
        <v>2</v>
      </c>
      <c r="C8" s="6">
        <v>3</v>
      </c>
      <c r="D8" s="6">
        <v>4</v>
      </c>
      <c r="E8" s="9">
        <v>5</v>
      </c>
      <c r="F8" s="11">
        <v>6</v>
      </c>
      <c r="G8" s="10">
        <v>7</v>
      </c>
      <c r="H8" s="18"/>
      <c r="I8" s="18"/>
      <c r="J8" s="18"/>
    </row>
    <row r="9" spans="1:10" ht="48.75" customHeight="1">
      <c r="A9" s="35" t="s">
        <v>2</v>
      </c>
      <c r="B9" s="28" t="s">
        <v>46</v>
      </c>
      <c r="C9" s="38">
        <f>5000+12000+12000+12000+12000+12000+12000+4000+2000+3000+3000+12000+12000+12000+12000+5000+12000+12000</f>
        <v>166000</v>
      </c>
      <c r="D9" s="29"/>
      <c r="E9" s="30"/>
      <c r="F9" s="31"/>
      <c r="G9" s="32"/>
      <c r="H9" s="18"/>
      <c r="I9" s="18"/>
      <c r="J9" s="18"/>
    </row>
    <row r="10" spans="1:10" ht="45" customHeight="1">
      <c r="A10" s="37" t="s">
        <v>1</v>
      </c>
      <c r="B10" s="7" t="s">
        <v>47</v>
      </c>
      <c r="C10" s="39">
        <f>12000+12000+12000+3000+5000+5000+12000+5000+5000+6000+12000</f>
        <v>89000</v>
      </c>
      <c r="D10" s="22"/>
      <c r="E10" s="23"/>
      <c r="F10" s="24"/>
      <c r="G10" s="25"/>
      <c r="H10" s="18"/>
      <c r="I10" s="18"/>
      <c r="J10" s="18"/>
    </row>
    <row r="11" spans="1:10" ht="36.75" customHeight="1">
      <c r="A11" s="37" t="s">
        <v>0</v>
      </c>
      <c r="B11" s="7" t="s">
        <v>48</v>
      </c>
      <c r="C11" s="39">
        <f>2000+7000</f>
        <v>9000</v>
      </c>
      <c r="D11" s="22"/>
      <c r="E11" s="23"/>
      <c r="F11" s="24"/>
      <c r="G11" s="25"/>
      <c r="H11" s="18"/>
      <c r="I11" s="18"/>
      <c r="J11" s="18"/>
    </row>
    <row r="12" spans="1:10" ht="42.75" customHeight="1">
      <c r="A12" s="37" t="s">
        <v>3</v>
      </c>
      <c r="B12" s="7" t="s">
        <v>49</v>
      </c>
      <c r="C12" s="39">
        <v>5000</v>
      </c>
      <c r="D12" s="22"/>
      <c r="E12" s="23"/>
      <c r="F12" s="24"/>
      <c r="G12" s="25"/>
      <c r="H12" s="18"/>
      <c r="I12" s="18"/>
      <c r="J12" s="18"/>
    </row>
    <row r="13" spans="1:10" ht="43.5" customHeight="1">
      <c r="A13" s="37" t="s">
        <v>4</v>
      </c>
      <c r="B13" s="7" t="s">
        <v>50</v>
      </c>
      <c r="C13" s="39">
        <f>1000</f>
        <v>1000</v>
      </c>
      <c r="D13" s="22"/>
      <c r="E13" s="23"/>
      <c r="F13" s="24"/>
      <c r="G13" s="25"/>
      <c r="H13" s="18"/>
      <c r="I13" s="18"/>
      <c r="J13" s="18"/>
    </row>
    <row r="14" spans="1:10" ht="54" customHeight="1">
      <c r="A14" s="37" t="s">
        <v>13</v>
      </c>
      <c r="B14" s="7" t="s">
        <v>51</v>
      </c>
      <c r="C14" s="39">
        <f>4000+4000+4000+5000+5000+3000+3000+3000+5000</f>
        <v>36000</v>
      </c>
      <c r="D14" s="22"/>
      <c r="E14" s="23"/>
      <c r="F14" s="24"/>
      <c r="G14" s="25"/>
      <c r="H14" s="18"/>
      <c r="I14" s="18"/>
      <c r="J14" s="18"/>
    </row>
    <row r="15" spans="1:10" ht="45" customHeight="1">
      <c r="A15" s="37" t="s">
        <v>14</v>
      </c>
      <c r="B15" s="7" t="s">
        <v>52</v>
      </c>
      <c r="C15" s="39">
        <f>3000+3000+3000+3000</f>
        <v>12000</v>
      </c>
      <c r="D15" s="22"/>
      <c r="E15" s="23"/>
      <c r="F15" s="24"/>
      <c r="G15" s="25"/>
      <c r="H15" s="18"/>
      <c r="I15" s="18"/>
      <c r="J15" s="18"/>
    </row>
    <row r="16" spans="1:10" ht="47.25" customHeight="1">
      <c r="A16" s="37" t="s">
        <v>15</v>
      </c>
      <c r="B16" s="7" t="s">
        <v>53</v>
      </c>
      <c r="C16" s="39">
        <f>1000+1000+2800+1000+1000+2000+1000+2000+4000+1000+2700</f>
        <v>19500</v>
      </c>
      <c r="D16" s="22"/>
      <c r="E16" s="23"/>
      <c r="F16" s="24"/>
      <c r="G16" s="25"/>
      <c r="H16" s="18"/>
      <c r="I16" s="18"/>
      <c r="J16" s="18"/>
    </row>
    <row r="17" spans="1:10" ht="38.25" customHeight="1">
      <c r="A17" s="37" t="s">
        <v>16</v>
      </c>
      <c r="B17" s="7" t="s">
        <v>45</v>
      </c>
      <c r="C17" s="39">
        <f>3000+6000+2000+1000+2000+6000+2000+4000+5000+5000+10000</f>
        <v>46000</v>
      </c>
      <c r="D17" s="22"/>
      <c r="E17" s="23"/>
      <c r="F17" s="24"/>
      <c r="G17" s="25"/>
      <c r="H17" s="18"/>
      <c r="I17" s="18"/>
      <c r="J17" s="18"/>
    </row>
    <row r="18" spans="1:10" ht="40.5" customHeight="1">
      <c r="A18" s="37" t="s">
        <v>17</v>
      </c>
      <c r="B18" s="7" t="s">
        <v>54</v>
      </c>
      <c r="C18" s="39">
        <f>3000</f>
        <v>3000</v>
      </c>
      <c r="D18" s="22"/>
      <c r="E18" s="23"/>
      <c r="F18" s="24"/>
      <c r="G18" s="25"/>
      <c r="H18" s="18"/>
      <c r="I18" s="18"/>
      <c r="J18" s="18"/>
    </row>
    <row r="19" spans="1:10" ht="44.25" customHeight="1">
      <c r="A19" s="37" t="s">
        <v>18</v>
      </c>
      <c r="B19" s="7" t="s">
        <v>55</v>
      </c>
      <c r="C19" s="39">
        <f>2000+2000+3000+3000+1000</f>
        <v>11000</v>
      </c>
      <c r="D19" s="22"/>
      <c r="E19" s="23"/>
      <c r="F19" s="24"/>
      <c r="G19" s="25"/>
      <c r="H19" s="18"/>
      <c r="I19" s="18"/>
      <c r="J19" s="18"/>
    </row>
    <row r="20" spans="1:10" ht="45" customHeight="1">
      <c r="A20" s="37" t="s">
        <v>19</v>
      </c>
      <c r="B20" s="7" t="s">
        <v>56</v>
      </c>
      <c r="C20" s="39">
        <f>1000+500+2000+500</f>
        <v>4000</v>
      </c>
      <c r="D20" s="22"/>
      <c r="E20" s="23"/>
      <c r="F20" s="24"/>
      <c r="G20" s="25"/>
      <c r="H20" s="18"/>
      <c r="I20" s="18"/>
      <c r="J20" s="18"/>
    </row>
    <row r="21" spans="1:10" ht="45" customHeight="1">
      <c r="A21" s="37" t="s">
        <v>20</v>
      </c>
      <c r="B21" s="7" t="s">
        <v>57</v>
      </c>
      <c r="C21" s="39">
        <f>2000+1000+1000</f>
        <v>4000</v>
      </c>
      <c r="D21" s="22"/>
      <c r="E21" s="23"/>
      <c r="F21" s="24"/>
      <c r="G21" s="25"/>
      <c r="H21" s="18"/>
      <c r="I21" s="18"/>
      <c r="J21" s="18"/>
    </row>
    <row r="22" spans="1:10" ht="42" customHeight="1">
      <c r="A22" s="37" t="s">
        <v>23</v>
      </c>
      <c r="B22" s="7" t="s">
        <v>58</v>
      </c>
      <c r="C22" s="39">
        <f>750</f>
        <v>750</v>
      </c>
      <c r="D22" s="22"/>
      <c r="E22" s="23"/>
      <c r="F22" s="24"/>
      <c r="G22" s="25"/>
      <c r="H22" s="18"/>
      <c r="I22" s="18"/>
      <c r="J22" s="18"/>
    </row>
    <row r="23" spans="1:10" ht="43.5" customHeight="1">
      <c r="A23" s="37" t="s">
        <v>24</v>
      </c>
      <c r="B23" s="7" t="s">
        <v>59</v>
      </c>
      <c r="C23" s="39">
        <f>1000+1250+2000+1000</f>
        <v>5250</v>
      </c>
      <c r="D23" s="22"/>
      <c r="E23" s="23"/>
      <c r="F23" s="24"/>
      <c r="G23" s="25"/>
      <c r="H23" s="18"/>
      <c r="I23" s="18"/>
      <c r="J23" s="18"/>
    </row>
    <row r="24" spans="1:10" ht="40.5" customHeight="1">
      <c r="A24" s="37" t="s">
        <v>25</v>
      </c>
      <c r="B24" s="7" t="s">
        <v>60</v>
      </c>
      <c r="C24" s="39">
        <f>1000</f>
        <v>1000</v>
      </c>
      <c r="D24" s="22"/>
      <c r="E24" s="23"/>
      <c r="F24" s="24"/>
      <c r="G24" s="25"/>
      <c r="H24" s="18"/>
      <c r="I24" s="18"/>
      <c r="J24" s="18"/>
    </row>
    <row r="25" spans="1:10" ht="42.75" customHeight="1">
      <c r="A25" s="37" t="s">
        <v>26</v>
      </c>
      <c r="B25" s="7" t="s">
        <v>61</v>
      </c>
      <c r="C25" s="39">
        <f>600+1000+1000+500+500+400+500</f>
        <v>4500</v>
      </c>
      <c r="D25" s="22"/>
      <c r="E25" s="23"/>
      <c r="F25" s="24"/>
      <c r="G25" s="25"/>
      <c r="H25" s="18"/>
      <c r="I25" s="18"/>
      <c r="J25" s="18"/>
    </row>
    <row r="26" spans="1:10" ht="50.25" customHeight="1">
      <c r="A26" s="37" t="s">
        <v>27</v>
      </c>
      <c r="B26" s="8" t="s">
        <v>62</v>
      </c>
      <c r="C26" s="40">
        <f>1000</f>
        <v>1000</v>
      </c>
      <c r="D26" s="19"/>
      <c r="E26" s="19"/>
      <c r="F26" s="20"/>
      <c r="G26" s="21"/>
      <c r="H26" s="18"/>
      <c r="I26" s="18"/>
      <c r="J26" s="18"/>
    </row>
    <row r="27" spans="1:10" ht="42" customHeight="1">
      <c r="A27" s="37" t="s">
        <v>28</v>
      </c>
      <c r="B27" s="7" t="s">
        <v>63</v>
      </c>
      <c r="C27" s="41">
        <f>1000+300+300+500</f>
        <v>2100</v>
      </c>
      <c r="D27" s="23"/>
      <c r="E27" s="23"/>
      <c r="F27" s="24"/>
      <c r="G27" s="25"/>
      <c r="H27" s="18"/>
      <c r="I27" s="18"/>
      <c r="J27" s="18"/>
    </row>
    <row r="28" spans="1:10" ht="48" customHeight="1">
      <c r="A28" s="37" t="s">
        <v>29</v>
      </c>
      <c r="B28" s="7" t="s">
        <v>64</v>
      </c>
      <c r="C28" s="41">
        <f>1000+600+1000+500+500</f>
        <v>3600</v>
      </c>
      <c r="D28" s="23"/>
      <c r="E28" s="23"/>
      <c r="F28" s="24"/>
      <c r="G28" s="25"/>
      <c r="H28" s="18"/>
      <c r="I28" s="18"/>
      <c r="J28" s="18"/>
    </row>
    <row r="29" spans="1:10" ht="47.25" customHeight="1">
      <c r="A29" s="37" t="s">
        <v>30</v>
      </c>
      <c r="B29" s="7" t="s">
        <v>65</v>
      </c>
      <c r="C29" s="42">
        <f>2000+2000+1000</f>
        <v>5000</v>
      </c>
      <c r="D29" s="23"/>
      <c r="E29" s="23"/>
      <c r="F29" s="24"/>
      <c r="G29" s="25"/>
      <c r="H29" s="18"/>
      <c r="I29" s="18"/>
      <c r="J29" s="18"/>
    </row>
    <row r="30" spans="1:10" ht="44.25" customHeight="1">
      <c r="A30" s="37" t="s">
        <v>31</v>
      </c>
      <c r="B30" s="34" t="s">
        <v>37</v>
      </c>
      <c r="C30" s="43">
        <v>50</v>
      </c>
      <c r="D30" s="26"/>
      <c r="E30" s="23"/>
      <c r="F30" s="24"/>
      <c r="G30" s="25"/>
      <c r="H30" s="18"/>
      <c r="I30" s="18"/>
      <c r="J30" s="18"/>
    </row>
    <row r="31" spans="1:10" ht="40.5" customHeight="1">
      <c r="A31" s="37" t="s">
        <v>32</v>
      </c>
      <c r="B31" s="7" t="s">
        <v>66</v>
      </c>
      <c r="C31" s="41">
        <f>1000+500</f>
        <v>1500</v>
      </c>
      <c r="D31" s="26"/>
      <c r="E31" s="23"/>
      <c r="F31" s="24"/>
      <c r="G31" s="25"/>
      <c r="H31" s="18"/>
      <c r="I31" s="18"/>
      <c r="J31" s="18"/>
    </row>
    <row r="32" spans="1:10" ht="37.5" customHeight="1" thickBot="1">
      <c r="A32" s="36" t="s">
        <v>33</v>
      </c>
      <c r="B32" s="7" t="s">
        <v>67</v>
      </c>
      <c r="C32" s="41">
        <f>2000</f>
        <v>2000</v>
      </c>
      <c r="D32" s="26"/>
      <c r="E32" s="23"/>
      <c r="F32" s="24"/>
      <c r="G32" s="25"/>
      <c r="H32" s="18"/>
      <c r="I32" s="18"/>
      <c r="J32" s="18"/>
    </row>
    <row r="33" spans="1:10" ht="33.75" customHeight="1" thickBot="1">
      <c r="A33" s="12" t="s">
        <v>34</v>
      </c>
      <c r="B33" s="44" t="s">
        <v>43</v>
      </c>
      <c r="C33" s="44"/>
      <c r="D33" s="44"/>
      <c r="E33" s="44"/>
      <c r="F33" s="45"/>
      <c r="G33" s="27"/>
      <c r="H33" s="18"/>
      <c r="I33" s="18"/>
      <c r="J33" s="18"/>
    </row>
    <row r="34" spans="1:10" ht="14.25">
      <c r="A34" s="2"/>
      <c r="B34" s="2"/>
      <c r="C34" s="2"/>
      <c r="D34" s="2"/>
      <c r="E34" s="2"/>
      <c r="F34" s="2"/>
      <c r="G34" s="2"/>
      <c r="H34" s="18"/>
      <c r="I34" s="18"/>
      <c r="J34" s="18"/>
    </row>
    <row r="35" spans="1:10" ht="14.25">
      <c r="A35" s="33" t="s">
        <v>42</v>
      </c>
      <c r="B35" s="2"/>
      <c r="C35" s="2"/>
      <c r="D35" s="2"/>
      <c r="E35" s="2"/>
      <c r="F35" s="2"/>
      <c r="G35" s="2"/>
      <c r="H35" s="18"/>
      <c r="I35" s="18"/>
      <c r="J35" s="18"/>
    </row>
    <row r="36" spans="1:10" ht="44.25" customHeight="1">
      <c r="A36" s="46" t="s">
        <v>44</v>
      </c>
      <c r="B36" s="47"/>
      <c r="C36" s="47"/>
      <c r="D36" s="47"/>
      <c r="E36" s="47"/>
      <c r="F36" s="47"/>
      <c r="G36" s="47"/>
      <c r="H36" s="18"/>
      <c r="I36" s="18"/>
      <c r="J36" s="18"/>
    </row>
    <row r="37" spans="1:10" ht="14.25">
      <c r="A37" s="2"/>
      <c r="B37" s="2"/>
      <c r="C37" s="2"/>
      <c r="D37" s="2"/>
      <c r="E37" s="2"/>
      <c r="F37" s="2"/>
      <c r="G37" s="2"/>
      <c r="H37" s="18"/>
      <c r="I37" s="18"/>
      <c r="J37" s="18"/>
    </row>
    <row r="38" spans="1:10" ht="14.25">
      <c r="A38" s="2"/>
      <c r="B38" s="2"/>
      <c r="C38" s="2"/>
      <c r="D38" s="2"/>
      <c r="E38" s="2"/>
      <c r="F38" s="2"/>
      <c r="G38" s="2"/>
      <c r="H38" s="18"/>
      <c r="I38" s="18"/>
      <c r="J38" s="18"/>
    </row>
    <row r="39" spans="1:10" ht="14.25">
      <c r="A39" s="2"/>
      <c r="B39" s="2"/>
      <c r="C39" s="2"/>
      <c r="D39" s="2"/>
      <c r="E39" s="2"/>
      <c r="F39" s="2"/>
      <c r="G39" s="2"/>
      <c r="H39" s="18"/>
      <c r="I39" s="18"/>
      <c r="J39" s="18"/>
    </row>
    <row r="40" spans="1:10" ht="14.25">
      <c r="A40" s="2"/>
      <c r="B40" s="13"/>
      <c r="C40" s="2"/>
      <c r="D40" s="2"/>
      <c r="E40" s="2"/>
      <c r="F40" s="2"/>
      <c r="G40" s="2"/>
      <c r="H40" s="18"/>
      <c r="I40" s="18"/>
      <c r="J40" s="18"/>
    </row>
    <row r="41" spans="1:10" ht="14.25">
      <c r="A41" s="2"/>
      <c r="B41" s="14" t="s">
        <v>7</v>
      </c>
      <c r="C41" s="2"/>
      <c r="D41" s="2"/>
      <c r="E41" s="48" t="s">
        <v>10</v>
      </c>
      <c r="F41" s="48"/>
      <c r="G41" s="48"/>
      <c r="H41" s="18"/>
      <c r="I41" s="18"/>
      <c r="J41" s="18"/>
    </row>
    <row r="42" spans="1:10" ht="14.25">
      <c r="A42" s="2"/>
      <c r="B42" s="17" t="s">
        <v>8</v>
      </c>
      <c r="C42" s="2"/>
      <c r="D42" s="2"/>
      <c r="E42" s="48" t="s">
        <v>9</v>
      </c>
      <c r="F42" s="48"/>
      <c r="G42" s="48"/>
      <c r="H42" s="18"/>
      <c r="I42" s="18"/>
      <c r="J42" s="18"/>
    </row>
    <row r="43" spans="1:10" ht="14.25">
      <c r="A43" s="2"/>
      <c r="B43" s="2"/>
      <c r="C43" s="2"/>
      <c r="D43" s="2"/>
      <c r="E43" s="2"/>
      <c r="F43" s="2"/>
      <c r="G43" s="2"/>
      <c r="H43" s="18"/>
      <c r="I43" s="18"/>
      <c r="J43" s="18"/>
    </row>
    <row r="44" spans="1:10" ht="14.25">
      <c r="A44" s="2"/>
      <c r="B44" s="2"/>
      <c r="C44" s="2"/>
      <c r="D44" s="2"/>
      <c r="E44" s="2"/>
      <c r="F44" s="2"/>
      <c r="G44" s="2"/>
      <c r="H44" s="18"/>
      <c r="I44" s="18"/>
      <c r="J44" s="18"/>
    </row>
    <row r="45" spans="1:10" ht="14.25">
      <c r="A45" s="49"/>
      <c r="B45" s="49"/>
      <c r="C45" s="49"/>
      <c r="D45" s="49"/>
      <c r="E45" s="49"/>
      <c r="F45" s="49"/>
      <c r="G45" s="49"/>
      <c r="H45" s="18"/>
      <c r="I45" s="18"/>
      <c r="J45" s="18"/>
    </row>
    <row r="46" spans="1:10" ht="14.25">
      <c r="A46" s="50" t="s">
        <v>36</v>
      </c>
      <c r="B46" s="50"/>
      <c r="C46" s="50"/>
      <c r="D46" s="50"/>
      <c r="E46" s="50"/>
      <c r="F46" s="50"/>
      <c r="G46" s="50"/>
      <c r="H46" s="18"/>
      <c r="I46" s="18"/>
      <c r="J46" s="18"/>
    </row>
    <row r="47" spans="8:10" ht="14.25">
      <c r="H47" s="18"/>
      <c r="I47" s="18"/>
      <c r="J47" s="18"/>
    </row>
  </sheetData>
  <sheetProtection/>
  <mergeCells count="15">
    <mergeCell ref="A1:G1"/>
    <mergeCell ref="A5:G5"/>
    <mergeCell ref="A6:A7"/>
    <mergeCell ref="B6:B7"/>
    <mergeCell ref="C6:C7"/>
    <mergeCell ref="D6:D7"/>
    <mergeCell ref="E6:E7"/>
    <mergeCell ref="F6:F7"/>
    <mergeCell ref="G6:G7"/>
    <mergeCell ref="B33:F33"/>
    <mergeCell ref="A36:G36"/>
    <mergeCell ref="E41:G41"/>
    <mergeCell ref="E42:G42"/>
    <mergeCell ref="A45:G45"/>
    <mergeCell ref="A46:G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ignoredErrors>
    <ignoredError sqref="C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h.olszewska</dc:creator>
  <cp:keywords/>
  <dc:description/>
  <cp:lastModifiedBy>s.skabara</cp:lastModifiedBy>
  <cp:lastPrinted>2018-04-06T11:08:42Z</cp:lastPrinted>
  <dcterms:created xsi:type="dcterms:W3CDTF">2014-02-12T12:26:07Z</dcterms:created>
  <dcterms:modified xsi:type="dcterms:W3CDTF">2018-04-06T11:08:47Z</dcterms:modified>
  <cp:category/>
  <cp:version/>
  <cp:contentType/>
  <cp:contentStatus/>
</cp:coreProperties>
</file>